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" windowWidth="12120" windowHeight="8910" tabRatio="601" activeTab="0"/>
  </bookViews>
  <sheets>
    <sheet name="2 курс" sheetId="1" r:id="rId1"/>
    <sheet name="По 30 кред" sheetId="2" r:id="rId2"/>
  </sheets>
  <definedNames>
    <definedName name="_xlnm.Print_Area" localSheetId="0">'2 курс'!$A$1:$AN$104</definedName>
    <definedName name="_xlnm.Print_Area" localSheetId="1">'По 30 кред'!$A$1:$AI$92</definedName>
  </definedNames>
  <calcPr fullCalcOnLoad="1"/>
</workbook>
</file>

<file path=xl/sharedStrings.xml><?xml version="1.0" encoding="utf-8"?>
<sst xmlns="http://schemas.openxmlformats.org/spreadsheetml/2006/main" count="499" uniqueCount="291">
  <si>
    <t>ЗАТВЕРДЖУЮ</t>
  </si>
  <si>
    <t>№ п/п</t>
  </si>
  <si>
    <t>Найменування дисциплін</t>
  </si>
  <si>
    <t>Назва кафедр</t>
  </si>
  <si>
    <t>Всього</t>
  </si>
  <si>
    <t>Самостійна робота студентів</t>
  </si>
  <si>
    <t>1 курс</t>
  </si>
  <si>
    <t>Кредитів</t>
  </si>
  <si>
    <t>Годин</t>
  </si>
  <si>
    <t>в тому числі</t>
  </si>
  <si>
    <t>Курсових робіт</t>
  </si>
  <si>
    <t>Рефератів</t>
  </si>
  <si>
    <t>1 семестр</t>
  </si>
  <si>
    <t>2 семестр</t>
  </si>
  <si>
    <t>Лекції</t>
  </si>
  <si>
    <t>18 тижнів</t>
  </si>
  <si>
    <t>17 тижнів</t>
  </si>
  <si>
    <t>у тому числі</t>
  </si>
  <si>
    <t xml:space="preserve">Практичні </t>
  </si>
  <si>
    <t xml:space="preserve">Лабораторні </t>
  </si>
  <si>
    <t>Кількість</t>
  </si>
  <si>
    <t>Іспитів</t>
  </si>
  <si>
    <t>Заліків</t>
  </si>
  <si>
    <t>Курсових проектів</t>
  </si>
  <si>
    <t>Практики</t>
  </si>
  <si>
    <t>№</t>
  </si>
  <si>
    <t>Вид практики</t>
  </si>
  <si>
    <t>Семестр</t>
  </si>
  <si>
    <t>СКОРОЧЕННЯ:</t>
  </si>
  <si>
    <t>(підпис)</t>
  </si>
  <si>
    <t>(П.І.Б.)</t>
  </si>
  <si>
    <t>4</t>
  </si>
  <si>
    <t>15</t>
  </si>
  <si>
    <t>16</t>
  </si>
  <si>
    <t>17</t>
  </si>
  <si>
    <t>18</t>
  </si>
  <si>
    <t>Термін проведення</t>
  </si>
  <si>
    <t>Практичні (семінарські)</t>
  </si>
  <si>
    <t>Термін навчання</t>
  </si>
  <si>
    <r>
      <t>РГР</t>
    </r>
    <r>
      <rPr>
        <sz val="11"/>
        <rFont val="Arial"/>
        <family val="2"/>
      </rPr>
      <t xml:space="preserve"> - розрахунково-графічна робота;</t>
    </r>
  </si>
  <si>
    <r>
      <t>РР</t>
    </r>
    <r>
      <rPr>
        <sz val="11"/>
        <rFont val="Arial"/>
        <family val="2"/>
      </rPr>
      <t xml:space="preserve"> - розрахункова робота;</t>
    </r>
  </si>
  <si>
    <r>
      <t>ГР</t>
    </r>
    <r>
      <rPr>
        <sz val="11"/>
        <rFont val="Arial"/>
        <family val="2"/>
      </rPr>
      <t xml:space="preserve"> - графічна робота;</t>
    </r>
  </si>
  <si>
    <t>-</t>
  </si>
  <si>
    <t>Форма навчання</t>
  </si>
  <si>
    <t>Кваліфікація</t>
  </si>
  <si>
    <t>Модульн. (темат.), контр. робіт</t>
  </si>
  <si>
    <t>РГР,РР,ГР</t>
  </si>
  <si>
    <t>ДКР</t>
  </si>
  <si>
    <t>(виконується під час СРС)</t>
  </si>
  <si>
    <r>
      <t>ДКР</t>
    </r>
    <r>
      <rPr>
        <sz val="11"/>
        <rFont val="Arial"/>
        <family val="2"/>
      </rPr>
      <t xml:space="preserve"> - домашня контрольна   робота</t>
    </r>
  </si>
  <si>
    <t>Iнформацiйної безпеки</t>
  </si>
  <si>
    <t>Математичних методiв захисту iнформації</t>
  </si>
  <si>
    <t xml:space="preserve"> </t>
  </si>
  <si>
    <t>Всього за термін навчання:</t>
  </si>
  <si>
    <t>Випускова кафедра</t>
  </si>
  <si>
    <t>Контрольні заходи та їх розподіл за семестрами</t>
  </si>
  <si>
    <t>Обсяг дисципліни</t>
  </si>
  <si>
    <t>Екзамени</t>
  </si>
  <si>
    <t>заліки</t>
  </si>
  <si>
    <t>Курсові проекти</t>
  </si>
  <si>
    <t>Курсові роботи</t>
  </si>
  <si>
    <t>Реферати</t>
  </si>
  <si>
    <t>Аудиторні години</t>
  </si>
  <si>
    <t>ФІ-61(15+0)</t>
  </si>
  <si>
    <t>8д</t>
  </si>
  <si>
    <t>Дипломне проектування</t>
  </si>
  <si>
    <t>х</t>
  </si>
  <si>
    <t>Переддипломна практика</t>
  </si>
  <si>
    <t>7д</t>
  </si>
  <si>
    <t>Теоретичної та прикладної економіки</t>
  </si>
  <si>
    <t>Укр.мови, літератури та культури</t>
  </si>
  <si>
    <t>Охорони праці, промислової та цивільної безпеки</t>
  </si>
  <si>
    <t xml:space="preserve">Основи охорони праці </t>
  </si>
  <si>
    <t>Англійської мови технічного спрямування № 2</t>
  </si>
  <si>
    <t>2д</t>
  </si>
  <si>
    <t>Адміністративного, фінансового та господарського права</t>
  </si>
  <si>
    <t>__________________Ю.І.Якименко</t>
  </si>
  <si>
    <t>Трив. (у тиж.)</t>
  </si>
  <si>
    <t>Модульн.(тем.), контр.роботи</t>
  </si>
  <si>
    <t>Історія України</t>
  </si>
  <si>
    <t>Історії</t>
  </si>
  <si>
    <t xml:space="preserve">Алгебра та геометрiя 1. </t>
  </si>
  <si>
    <t xml:space="preserve">Алгебра та геометрiя 2. </t>
  </si>
  <si>
    <t>1д</t>
  </si>
  <si>
    <t>Фізики енергетичних систем</t>
  </si>
  <si>
    <t>НГ-01/1</t>
  </si>
  <si>
    <t>Іноземна мова-1</t>
  </si>
  <si>
    <t>НФ-02/1</t>
  </si>
  <si>
    <t>НФ-03</t>
  </si>
  <si>
    <t>НФ-09/1</t>
  </si>
  <si>
    <t>НП-02</t>
  </si>
  <si>
    <t>НП-03/1</t>
  </si>
  <si>
    <t>2 сем</t>
  </si>
  <si>
    <t>НФ-02/2</t>
  </si>
  <si>
    <t>НФ-09/2</t>
  </si>
  <si>
    <t>НП-03/2</t>
  </si>
  <si>
    <t>НФ-11/1</t>
  </si>
  <si>
    <t>3 сем</t>
  </si>
  <si>
    <t>Іноземна мова-2</t>
  </si>
  <si>
    <t>Екологія</t>
  </si>
  <si>
    <t xml:space="preserve">Інженерної екології </t>
  </si>
  <si>
    <t>3д</t>
  </si>
  <si>
    <t>НФ-11/2</t>
  </si>
  <si>
    <t>Алгоритми та структури даних</t>
  </si>
  <si>
    <t>НФ-10</t>
  </si>
  <si>
    <t>4 сем</t>
  </si>
  <si>
    <t>Філософія</t>
  </si>
  <si>
    <t>Фiлософiї</t>
  </si>
  <si>
    <t xml:space="preserve">Етика і естетика </t>
  </si>
  <si>
    <t>Філософії</t>
  </si>
  <si>
    <t>4д</t>
  </si>
  <si>
    <t>Спеціальні розділи програмування</t>
  </si>
  <si>
    <t>5 сем</t>
  </si>
  <si>
    <t xml:space="preserve">Соціальна психологія  </t>
  </si>
  <si>
    <t>Психології і педагогіки</t>
  </si>
  <si>
    <t>Історія української культури</t>
  </si>
  <si>
    <t>Іноземна мова професійного спрямування 1</t>
  </si>
  <si>
    <t>5д</t>
  </si>
  <si>
    <t>Технології забезпечення якості програмних засобів</t>
  </si>
  <si>
    <t>6 сем</t>
  </si>
  <si>
    <t xml:space="preserve">Безпека життєдіяльності </t>
  </si>
  <si>
    <t>6д</t>
  </si>
  <si>
    <t>Політологія</t>
  </si>
  <si>
    <t>Політології, соціології та соціальної роботи</t>
  </si>
  <si>
    <t>Економіка організації і планування виробництва 1.Основи економічної теорії (ринкової економіки)</t>
  </si>
  <si>
    <t>Виробнича практика</t>
  </si>
  <si>
    <t>7 сем</t>
  </si>
  <si>
    <t>Економіка організації і планування виробництва 2.Економіка та організація виробництва</t>
  </si>
  <si>
    <t>8 сем</t>
  </si>
  <si>
    <t>Українська мова (за професійним спрямуванням)</t>
  </si>
  <si>
    <t>Вища математика 1. Математичний аналiз. Границі, похідні, дослідження функцій.</t>
  </si>
  <si>
    <t>Математичних методiв системного аналiзу</t>
  </si>
  <si>
    <t>Дискретна математика 1. Множини та відношення (Дискретний аналiз 1. Множини та відношення)</t>
  </si>
  <si>
    <t>Інформаційні технології 1 (стара наз Програмне забезпечення ЕОМ, в рабочий план Інф тех 1. для потока с ФЕ)</t>
  </si>
  <si>
    <t>Технології програмування 1. Структурний підхід (Програмування 1. Структурний підхід)</t>
  </si>
  <si>
    <t>Вступ до інформаційної безпеки</t>
  </si>
  <si>
    <t>П-05</t>
  </si>
  <si>
    <t>Вища математика 2. Математичний аналiз.  Інтеграли, ряди, рівномірні збіжності.</t>
  </si>
  <si>
    <t>Дискретна математика 2. Функціональні залежності та структури</t>
  </si>
  <si>
    <t>Технології програмування 2. Об'єктно-орієнтований підхід (Програмування 2. Об'єктно-орієнтований підхід)</t>
  </si>
  <si>
    <t>Фiзика 1. Механіка (Загальна фiзика 1. Механіка)</t>
  </si>
  <si>
    <t>Основи теорії чисел</t>
  </si>
  <si>
    <t xml:space="preserve">Вища математика 3. Математичний аналiз. </t>
  </si>
  <si>
    <t>Диференцiальні рiвняння</t>
  </si>
  <si>
    <t>Технології програмування 3. Основи створення Web-додатків (Програмування 3. Основи створення Web-додатків)</t>
  </si>
  <si>
    <t>Технології програмування 3. Основи створення Web-додатків (курсова робота)</t>
  </si>
  <si>
    <t>Фiзика 2. Електромагнетизм (Загальна фiзика 2. Електромагнетизм)</t>
  </si>
  <si>
    <t>Спеціальні розділи математики 1. Основи теорії груп, кілець, скінченних полів</t>
  </si>
  <si>
    <t>Математичних методів захисту інформації</t>
  </si>
  <si>
    <t>Основи захисту iнформацiї в інформаційно-комунікаційних системах</t>
  </si>
  <si>
    <t>Архiтектура комп'ютерних систем (Архiтектура ЕОМ)</t>
  </si>
  <si>
    <t>Вища математика 4. Теорiя функцiй комплексних змiнних</t>
  </si>
  <si>
    <t>Операцiйнi системи 1.</t>
  </si>
  <si>
    <t>Спеціальні розділи математики 2.</t>
  </si>
  <si>
    <t>Фiзика 3. Квантова фізика та будова матерії (Загальна фiзика 3. Квантова фізика та будова матерії)</t>
  </si>
  <si>
    <t>Теорiя ймовiрностей та математична статистика</t>
  </si>
  <si>
    <t>Операцiйнi системи 2. Системне програмування</t>
  </si>
  <si>
    <t>Операцiйнi системи 2. Системне програмування (курсова робота)</t>
  </si>
  <si>
    <t>Інформаційно-комунікаційні системи 1. Бази даних та iнформацiйнi системи</t>
  </si>
  <si>
    <t>Основи теорії кіл, сигнали та процеси в електроніці (замість Теорія ел. та маг. кіл та Сигнали та спектри)</t>
  </si>
  <si>
    <t>Фізико-технічних засобів захисту інформації?</t>
  </si>
  <si>
    <t>Теорiя iнформацiї та кодування</t>
  </si>
  <si>
    <t>Теорiя iнформацiї та кодування (курсова робота)</t>
  </si>
  <si>
    <t>Прикладна криптологія 1. Симетрична криптографія</t>
  </si>
  <si>
    <t>Інформаційно-комунікаційні системи 2. Мережi ЕОМ</t>
  </si>
  <si>
    <t xml:space="preserve">Захист інформації в інформаційно-комунікаційних системах 1. Захист програмного забезпечення та даних </t>
  </si>
  <si>
    <t>Комплексні системи захисту інформації: проектування, впровадження, супровід 1</t>
  </si>
  <si>
    <t>Електроніка (стара назва Основи радiоелектроники 2.)</t>
  </si>
  <si>
    <t>Фізико-технічних засобів захисту інформації</t>
  </si>
  <si>
    <t>Іноземна мова професійного спрямування 2</t>
  </si>
  <si>
    <t>Правознавство</t>
  </si>
  <si>
    <t>Інформаційно-комунікаційні системи 3. Системи та мережі передачі інформації</t>
  </si>
  <si>
    <t>Прикладна криптологія 2. Асиметричні криптографічні системи та протоколи</t>
  </si>
  <si>
    <t xml:space="preserve">Захист інформації в інформаційно-комунікаційних системах 2.Захист в операційних системах, мережах та СКБД </t>
  </si>
  <si>
    <t>Комплексні системи захисту інформації: проектування, впровадження, супровід 2</t>
  </si>
  <si>
    <t>30</t>
  </si>
  <si>
    <t>Комплексні системи захисту інформації: проектування, впровадження, супровід 3</t>
  </si>
  <si>
    <t>Управління інформаційною безпекою</t>
  </si>
  <si>
    <t>Нормативно-правове забезпечення інформаційної безпеки (стара назва Організаційно-правове забезпечення захисту інформації)</t>
  </si>
  <si>
    <t>Системи технічного захисту інформації (стар. назва Технічні засоби і методи захисту інформації)</t>
  </si>
  <si>
    <t xml:space="preserve">   ІНФОРМАЦІЙНОЇ БЕЗПЕКИ</t>
  </si>
  <si>
    <t xml:space="preserve">3439 - Фахівець із захисту інформації </t>
  </si>
  <si>
    <t>в інформаційних і комунікаційних системах</t>
  </si>
  <si>
    <t>Кількість годин аудиторних занять за семестрами</t>
  </si>
  <si>
    <t>Факультет (Інститут)</t>
  </si>
  <si>
    <t>Філія ВНВО НМК "ІПО" у ФТІ</t>
  </si>
  <si>
    <t>заочна (наступна освіта)</t>
  </si>
  <si>
    <t>1 рік 9 місяців (2 навч. роки)</t>
  </si>
  <si>
    <t>Разом до вивчення:</t>
  </si>
  <si>
    <t>Екстернат:</t>
  </si>
  <si>
    <t>Всього за термін навчання дисциплін до вивчення:</t>
  </si>
  <si>
    <t>Всього за термін навчання екстернат:</t>
  </si>
  <si>
    <t>/</t>
  </si>
  <si>
    <t>Директор НМК "ІПО"</t>
  </si>
  <si>
    <t>І.Г. Малюкова</t>
  </si>
  <si>
    <t>Керівник філії ВНВО</t>
  </si>
  <si>
    <t>О.В. Кравцов</t>
  </si>
  <si>
    <t>НМК "ІПО" у ФТІ</t>
  </si>
  <si>
    <t xml:space="preserve">РОБОЧИЙ   ІНТЕГРОВАНИЙ   НАВЧАЛЬНИЙ   ПЛАН                                                             </t>
  </si>
  <si>
    <t>В.о. директора ФТІ</t>
  </si>
  <si>
    <t>В.о. завідувача кафедри</t>
  </si>
  <si>
    <t>Т.В. Литвинова</t>
  </si>
  <si>
    <t>М.В. Грайворонський</t>
  </si>
  <si>
    <t>Освітній ступінь</t>
  </si>
  <si>
    <t>1. ЦИКЛ ЗАГАЛЬНОЇ ПІДГОТОВКИ</t>
  </si>
  <si>
    <t>1.1. Навчальні дисципліни природничо-наукової підготовки</t>
  </si>
  <si>
    <t>Всього:</t>
  </si>
  <si>
    <t>1.2. Навчальні дисципліни базової підготовки</t>
  </si>
  <si>
    <t>2. ЦИКЛ ПРОФЕСІЙНОЇ ПІДГОТОВКИ</t>
  </si>
  <si>
    <t>ВСЬОГО ЗА ЦИКЛ ЗАГАЛЬНОЇ ПІДГОТОВКИ</t>
  </si>
  <si>
    <t>2.2. Навчальні дисципліни професійної та практичної підготовки (за вибором студентів)</t>
  </si>
  <si>
    <t>Перший проректор КПІ ім. Ігоря Сікорського</t>
  </si>
  <si>
    <t>НАЦІОНАЛЬНИЙ ТЕХНІЧНИЙ УНІВЕРСИТЕТ УКРАЇНИ "КИЇВСЬКИЙ ПОЛІТЕХНІЧНИЙ ІНСТИТУТ імені ІГОРЯ СІКОРСЬКОГО</t>
  </si>
  <si>
    <t>Лаборатор. (комп. практ.)</t>
  </si>
  <si>
    <t>за НП</t>
  </si>
  <si>
    <t>з урахуван. інд. занять</t>
  </si>
  <si>
    <t>індивідуальні заняття</t>
  </si>
  <si>
    <t>19</t>
  </si>
  <si>
    <t>20</t>
  </si>
  <si>
    <t>21</t>
  </si>
  <si>
    <t>22</t>
  </si>
  <si>
    <t>4 курс</t>
  </si>
  <si>
    <t>7 семестр</t>
  </si>
  <si>
    <t>8 семестр</t>
  </si>
  <si>
    <t>Захист дипломної роботи</t>
  </si>
  <si>
    <t>Аналіз та моніторинг кібернетичної безпеки</t>
  </si>
  <si>
    <t>Криптографія</t>
  </si>
  <si>
    <t>Технічний захист інформації</t>
  </si>
  <si>
    <t>1.3. Навчальні дисципліни базової підготовки (за вибором студентів)</t>
  </si>
  <si>
    <t>1.4. Навчальні дисципліни соціально-гуманітарної підготовки (за вибором студентів)</t>
  </si>
  <si>
    <t>2.1. Навчальні дисципліни професійної та практичної  підготовки</t>
  </si>
  <si>
    <t>Системний інжиніринг</t>
  </si>
  <si>
    <t>Безпека операційних систем та комп'ютерних мереж</t>
  </si>
  <si>
    <t>Безпека операційних систем та комп'ютерних мереж (курсова робота)</t>
  </si>
  <si>
    <t>Комплексні системи захисту інформації: проектування, впрвадження, супровід</t>
  </si>
  <si>
    <t>Технічний аудит</t>
  </si>
  <si>
    <t>Нормативно-правове забезпечення інформаційної безпеки</t>
  </si>
  <si>
    <t>Системи та мережі передачі інформації</t>
  </si>
  <si>
    <t>ВСЬОГО ЗА ЦИКЛ ПРОФЕСІЙНОЇ ПІДГОТОВКИ</t>
  </si>
  <si>
    <t>Розподіл годин по підготовці та захисту дипломного  проекту (роботи)</t>
  </si>
  <si>
    <t xml:space="preserve">Норма в годинах </t>
  </si>
  <si>
    <t>Кількість
студентів</t>
  </si>
  <si>
    <t>Всього
годин</t>
  </si>
  <si>
    <t xml:space="preserve">Норма </t>
  </si>
  <si>
    <t>К-ть</t>
  </si>
  <si>
    <t>Вид роботи</t>
  </si>
  <si>
    <t>Кафедра</t>
  </si>
  <si>
    <t>в год.</t>
  </si>
  <si>
    <t>дисц.</t>
  </si>
  <si>
    <t>груп</t>
  </si>
  <si>
    <t>годин</t>
  </si>
  <si>
    <t>Б</t>
  </si>
  <si>
    <t>К</t>
  </si>
  <si>
    <t>Керівництво</t>
  </si>
  <si>
    <t xml:space="preserve">Інформаційної безпеки </t>
  </si>
  <si>
    <t xml:space="preserve">Консультування </t>
  </si>
  <si>
    <t xml:space="preserve">  2 х Г</t>
  </si>
  <si>
    <t>дисциплін,</t>
  </si>
  <si>
    <t>Консультування</t>
  </si>
  <si>
    <t>що внесені в</t>
  </si>
  <si>
    <t>екзамен</t>
  </si>
  <si>
    <t xml:space="preserve">Рецензування </t>
  </si>
  <si>
    <t xml:space="preserve">Математичних методiв захисту інформації </t>
  </si>
  <si>
    <t>0,5 х d  на 1 студ.</t>
  </si>
  <si>
    <t>усний</t>
  </si>
  <si>
    <t>ЕК</t>
  </si>
  <si>
    <t>0,5 х d</t>
  </si>
  <si>
    <t>4 х d х Г+0,5
на 1 студ.</t>
  </si>
  <si>
    <t xml:space="preserve">письмовий </t>
  </si>
  <si>
    <t>Всього годин</t>
  </si>
  <si>
    <t>Всього   годин</t>
  </si>
  <si>
    <t>d -   кількість членів  ЕК  з  даної кафедри</t>
  </si>
  <si>
    <t>Г - кількість академічних груп бюджетних або контрактних</t>
  </si>
  <si>
    <t>слухачів</t>
  </si>
  <si>
    <t>на 1 слухача</t>
  </si>
  <si>
    <t>Атестація</t>
  </si>
  <si>
    <t>Форма  атестації</t>
  </si>
  <si>
    <t>Розподіл  годин з  комплексного  екзамену</t>
  </si>
  <si>
    <t>Інформаційної безпеки (4 чл)</t>
  </si>
  <si>
    <t>ЗІБ-зп81(0+8)</t>
  </si>
  <si>
    <t>на 2019/2020 навчальний рік</t>
  </si>
  <si>
    <t>"___"_______________ 2019 р.</t>
  </si>
  <si>
    <t>Спеціальність (код і назва)</t>
  </si>
  <si>
    <t xml:space="preserve">  125 Кібербезпека</t>
  </si>
  <si>
    <t>за освітньо-професійною програмою (спеціалізацією)</t>
  </si>
  <si>
    <t xml:space="preserve">   Системи, технології та математичні методи кібербезпеки</t>
  </si>
  <si>
    <t xml:space="preserve">   бакалавр</t>
  </si>
  <si>
    <t>прийом    2018р.</t>
  </si>
  <si>
    <t>13.04.20 - 17.05.20</t>
  </si>
  <si>
    <t>22.06.20 - 26.06.20</t>
  </si>
  <si>
    <t>Ухвалено  на засіданні Вченої ради ФТІ, ПРОТОКОЛ № 8/2019 від 29.08.2019 р.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</si>
</sst>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[$€-2]\ ###,000_);[Red]\([$€-2]\ ###,000\)"/>
    <numFmt numFmtId="177" formatCode="#,##0&quot;₴&quot;;\-#,##0&quot;₴&quot;"/>
    <numFmt numFmtId="178" formatCode="#,##0&quot;₴&quot;;[Red]\-#,##0&quot;₴&quot;"/>
    <numFmt numFmtId="179" formatCode="#,##0.00&quot;₴&quot;;\-#,##0.00&quot;₴&quot;"/>
    <numFmt numFmtId="180" formatCode="#,##0.00&quot;₴&quot;;[Red]\-#,##0.00&quot;₴&quot;"/>
    <numFmt numFmtId="181" formatCode="_-* #,##0&quot;₴&quot;_-;\-* #,##0&quot;₴&quot;_-;_-* &quot;-&quot;&quot;₴&quot;_-;_-@_-"/>
    <numFmt numFmtId="182" formatCode="_-* #,##0_₴_-;\-* #,##0_₴_-;_-* &quot;-&quot;_₴_-;_-@_-"/>
    <numFmt numFmtId="183" formatCode="_-* #,##0.00&quot;₴&quot;_-;\-* #,##0.00&quot;₴&quot;_-;_-* &quot;-&quot;??&quot;₴&quot;_-;_-@_-"/>
    <numFmt numFmtId="184" formatCode="_-* #,##0.00_₴_-;\-* #,##0.00_₴_-;_-* &quot;-&quot;??_₴_-;_-@_-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36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Arial Cyr"/>
      <family val="0"/>
    </font>
    <font>
      <sz val="12"/>
      <name val="Arial Cyr"/>
      <family val="0"/>
    </font>
    <font>
      <b/>
      <i/>
      <sz val="12"/>
      <name val="Arial"/>
      <family val="2"/>
    </font>
    <font>
      <sz val="14"/>
      <name val="Arial Cyr"/>
      <family val="0"/>
    </font>
    <font>
      <b/>
      <sz val="36"/>
      <name val="Arial"/>
      <family val="2"/>
    </font>
    <font>
      <b/>
      <sz val="22"/>
      <name val="Arial"/>
      <family val="2"/>
    </font>
    <font>
      <b/>
      <sz val="10"/>
      <name val="Arial Cyr"/>
      <family val="0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2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ck"/>
      <right style="thick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ck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n"/>
      <top style="thick"/>
      <bottom style="thin"/>
    </border>
    <border>
      <left style="thin"/>
      <right style="medium"/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ck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 style="thin"/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 style="thin"/>
      <right style="medium"/>
      <top style="thick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n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 style="thick"/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ck"/>
      <top style="thin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ck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 style="thin"/>
    </border>
    <border>
      <left style="medium"/>
      <right style="thin"/>
      <top style="thin"/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thin"/>
      <right style="thick"/>
      <top>
        <color indexed="63"/>
      </top>
      <bottom style="thin"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ck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 style="medium"/>
      <top style="thick"/>
      <bottom style="medium"/>
    </border>
    <border>
      <left style="medium"/>
      <right style="thin"/>
      <top style="thick"/>
      <bottom style="medium"/>
    </border>
    <border>
      <left style="thick"/>
      <right style="thin"/>
      <top style="medium"/>
      <bottom style="thick"/>
    </border>
    <border>
      <left style="thin"/>
      <right style="thin"/>
      <top style="medium"/>
      <bottom style="thick"/>
    </border>
    <border>
      <left style="thin"/>
      <right style="thick"/>
      <top style="medium"/>
      <bottom style="thick"/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 style="thin"/>
      <top style="thick"/>
      <bottom>
        <color indexed="63"/>
      </bottom>
    </border>
    <border>
      <left style="medium"/>
      <right style="thin"/>
      <top style="thick"/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 style="medium"/>
      <right style="thin"/>
      <top style="thick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n"/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medium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medium"/>
      <right>
        <color indexed="63"/>
      </right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medium"/>
      <top>
        <color indexed="63"/>
      </top>
      <bottom style="thick"/>
    </border>
    <border>
      <left style="medium"/>
      <right style="medium"/>
      <top style="thick"/>
      <bottom style="thin"/>
    </border>
    <border>
      <left style="medium"/>
      <right style="thick"/>
      <top style="thick"/>
      <bottom style="thin"/>
    </border>
    <border>
      <left style="thick"/>
      <right style="thick"/>
      <top style="thick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 style="medium"/>
      <right style="thick"/>
      <top style="thin"/>
      <bottom style="thin"/>
    </border>
    <border>
      <left style="medium"/>
      <right style="medium"/>
      <top style="thin"/>
      <bottom style="thick"/>
    </border>
    <border>
      <left style="medium"/>
      <right style="thick"/>
      <top style="thin"/>
      <bottom style="thick"/>
    </border>
    <border>
      <left style="thick"/>
      <right style="medium"/>
      <top style="thin"/>
      <bottom style="thick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874">
    <xf numFmtId="0" fontId="0" fillId="0" borderId="0" xfId="0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top"/>
    </xf>
    <xf numFmtId="0" fontId="11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wrapText="1"/>
    </xf>
    <xf numFmtId="0" fontId="12" fillId="0" borderId="10" xfId="0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 wrapText="1"/>
    </xf>
    <xf numFmtId="0" fontId="11" fillId="0" borderId="12" xfId="0" applyNumberFormat="1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 wrapText="1"/>
    </xf>
    <xf numFmtId="0" fontId="11" fillId="0" borderId="14" xfId="0" applyNumberFormat="1" applyFont="1" applyFill="1" applyBorder="1" applyAlignment="1">
      <alignment horizontal="center" vertical="center"/>
    </xf>
    <xf numFmtId="0" fontId="11" fillId="0" borderId="15" xfId="0" applyNumberFormat="1" applyFont="1" applyFill="1" applyBorder="1" applyAlignment="1">
      <alignment horizontal="center" vertical="center"/>
    </xf>
    <xf numFmtId="1" fontId="11" fillId="0" borderId="16" xfId="0" applyNumberFormat="1" applyFont="1" applyFill="1" applyBorder="1" applyAlignment="1">
      <alignment horizontal="center" vertical="center"/>
    </xf>
    <xf numFmtId="1" fontId="11" fillId="0" borderId="12" xfId="0" applyNumberFormat="1" applyFont="1" applyFill="1" applyBorder="1" applyAlignment="1">
      <alignment horizontal="center" vertical="center"/>
    </xf>
    <xf numFmtId="1" fontId="12" fillId="0" borderId="10" xfId="0" applyNumberFormat="1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10" xfId="0" applyNumberFormat="1" applyFont="1" applyFill="1" applyBorder="1" applyAlignment="1">
      <alignment horizontal="center" vertical="center" wrapText="1"/>
    </xf>
    <xf numFmtId="0" fontId="12" fillId="0" borderId="18" xfId="0" applyNumberFormat="1" applyFont="1" applyFill="1" applyBorder="1" applyAlignment="1">
      <alignment horizontal="center" vertical="center" wrapText="1"/>
    </xf>
    <xf numFmtId="0" fontId="11" fillId="0" borderId="16" xfId="0" applyNumberFormat="1" applyFont="1" applyFill="1" applyBorder="1" applyAlignment="1">
      <alignment horizontal="center" vertical="center"/>
    </xf>
    <xf numFmtId="0" fontId="12" fillId="0" borderId="12" xfId="0" applyNumberFormat="1" applyFont="1" applyFill="1" applyBorder="1" applyAlignment="1">
      <alignment horizontal="center" vertical="center" wrapText="1"/>
    </xf>
    <xf numFmtId="0" fontId="12" fillId="0" borderId="14" xfId="0" applyNumberFormat="1" applyFont="1" applyFill="1" applyBorder="1" applyAlignment="1">
      <alignment horizontal="center" vertical="center"/>
    </xf>
    <xf numFmtId="0" fontId="11" fillId="0" borderId="10" xfId="0" applyNumberFormat="1" applyFont="1" applyFill="1" applyBorder="1" applyAlignment="1">
      <alignment horizontal="center" vertical="center"/>
    </xf>
    <xf numFmtId="0" fontId="12" fillId="0" borderId="15" xfId="0" applyNumberFormat="1" applyFont="1" applyFill="1" applyBorder="1" applyAlignment="1">
      <alignment horizontal="center" vertical="center"/>
    </xf>
    <xf numFmtId="0" fontId="11" fillId="0" borderId="14" xfId="0" applyNumberFormat="1" applyFont="1" applyFill="1" applyBorder="1" applyAlignment="1">
      <alignment horizontal="center" vertical="center" wrapText="1"/>
    </xf>
    <xf numFmtId="0" fontId="11" fillId="0" borderId="12" xfId="0" applyNumberFormat="1" applyFont="1" applyFill="1" applyBorder="1" applyAlignment="1">
      <alignment horizontal="center" vertical="center" wrapText="1"/>
    </xf>
    <xf numFmtId="0" fontId="12" fillId="0" borderId="12" xfId="0" applyNumberFormat="1" applyFont="1" applyFill="1" applyBorder="1" applyAlignment="1">
      <alignment horizontal="center" vertical="center"/>
    </xf>
    <xf numFmtId="0" fontId="12" fillId="0" borderId="19" xfId="0" applyNumberFormat="1" applyFont="1" applyFill="1" applyBorder="1" applyAlignment="1">
      <alignment horizontal="center" vertical="center" wrapText="1"/>
    </xf>
    <xf numFmtId="0" fontId="12" fillId="0" borderId="20" xfId="0" applyNumberFormat="1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center" vertical="justify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top"/>
    </xf>
    <xf numFmtId="0" fontId="7" fillId="0" borderId="0" xfId="0" applyFont="1" applyFill="1" applyAlignment="1">
      <alignment/>
    </xf>
    <xf numFmtId="0" fontId="8" fillId="0" borderId="0" xfId="0" applyFont="1" applyFill="1" applyBorder="1" applyAlignment="1">
      <alignment horizontal="left"/>
    </xf>
    <xf numFmtId="0" fontId="11" fillId="0" borderId="22" xfId="0" applyNumberFormat="1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Continuous" vertical="top" wrapText="1"/>
    </xf>
    <xf numFmtId="0" fontId="11" fillId="0" borderId="15" xfId="0" applyFont="1" applyFill="1" applyBorder="1" applyAlignment="1">
      <alignment horizontal="centerContinuous" vertical="top" wrapText="1"/>
    </xf>
    <xf numFmtId="0" fontId="11" fillId="0" borderId="24" xfId="0" applyFont="1" applyFill="1" applyBorder="1" applyAlignment="1">
      <alignment horizontal="centerContinuous" vertical="top" wrapText="1"/>
    </xf>
    <xf numFmtId="0" fontId="11" fillId="0" borderId="25" xfId="0" applyFont="1" applyFill="1" applyBorder="1" applyAlignment="1">
      <alignment horizontal="centerContinuous" vertical="top" wrapText="1"/>
    </xf>
    <xf numFmtId="0" fontId="11" fillId="0" borderId="26" xfId="0" applyFont="1" applyFill="1" applyBorder="1" applyAlignment="1">
      <alignment horizontal="centerContinuous" vertical="top" wrapText="1"/>
    </xf>
    <xf numFmtId="0" fontId="12" fillId="0" borderId="27" xfId="0" applyFont="1" applyFill="1" applyBorder="1" applyAlignment="1">
      <alignment horizontal="center" vertical="center" textRotation="90" wrapText="1"/>
    </xf>
    <xf numFmtId="0" fontId="12" fillId="0" borderId="28" xfId="0" applyFont="1" applyFill="1" applyBorder="1" applyAlignment="1">
      <alignment horizontal="center" vertical="center" textRotation="90" wrapText="1"/>
    </xf>
    <xf numFmtId="0" fontId="12" fillId="0" borderId="29" xfId="0" applyFont="1" applyFill="1" applyBorder="1" applyAlignment="1">
      <alignment horizontal="center" vertical="center" textRotation="90" wrapText="1"/>
    </xf>
    <xf numFmtId="0" fontId="11" fillId="0" borderId="22" xfId="0" applyFont="1" applyFill="1" applyBorder="1" applyAlignment="1">
      <alignment horizontal="center" vertical="center" textRotation="90"/>
    </xf>
    <xf numFmtId="0" fontId="11" fillId="0" borderId="22" xfId="0" applyFont="1" applyFill="1" applyBorder="1" applyAlignment="1">
      <alignment horizontal="left" vertical="top"/>
    </xf>
    <xf numFmtId="0" fontId="11" fillId="0" borderId="30" xfId="0" applyFont="1" applyFill="1" applyBorder="1" applyAlignment="1">
      <alignment horizontal="left" vertical="top"/>
    </xf>
    <xf numFmtId="0" fontId="11" fillId="0" borderId="23" xfId="0" applyNumberFormat="1" applyFont="1" applyFill="1" applyBorder="1" applyAlignment="1">
      <alignment horizontal="center" vertical="center"/>
    </xf>
    <xf numFmtId="0" fontId="11" fillId="0" borderId="24" xfId="0" applyNumberFormat="1" applyFont="1" applyFill="1" applyBorder="1" applyAlignment="1">
      <alignment horizontal="center" vertical="center"/>
    </xf>
    <xf numFmtId="0" fontId="11" fillId="0" borderId="31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textRotation="90"/>
    </xf>
    <xf numFmtId="0" fontId="11" fillId="0" borderId="0" xfId="0" applyFont="1" applyFill="1" applyBorder="1" applyAlignment="1">
      <alignment horizontal="left" vertical="top"/>
    </xf>
    <xf numFmtId="0" fontId="11" fillId="0" borderId="32" xfId="0" applyFont="1" applyFill="1" applyBorder="1" applyAlignment="1">
      <alignment horizontal="left" vertical="top"/>
    </xf>
    <xf numFmtId="0" fontId="11" fillId="0" borderId="33" xfId="0" applyNumberFormat="1" applyFont="1" applyFill="1" applyBorder="1" applyAlignment="1">
      <alignment horizontal="center" vertical="center"/>
    </xf>
    <xf numFmtId="0" fontId="11" fillId="0" borderId="18" xfId="0" applyNumberFormat="1" applyFont="1" applyFill="1" applyBorder="1" applyAlignment="1">
      <alignment horizontal="center" vertical="center"/>
    </xf>
    <xf numFmtId="0" fontId="11" fillId="0" borderId="34" xfId="0" applyNumberFormat="1" applyFont="1" applyFill="1" applyBorder="1" applyAlignment="1">
      <alignment horizontal="center" vertical="center"/>
    </xf>
    <xf numFmtId="0" fontId="11" fillId="0" borderId="27" xfId="0" applyNumberFormat="1" applyFont="1" applyFill="1" applyBorder="1" applyAlignment="1">
      <alignment horizontal="center" vertical="center"/>
    </xf>
    <xf numFmtId="0" fontId="11" fillId="0" borderId="28" xfId="0" applyNumberFormat="1" applyFont="1" applyFill="1" applyBorder="1" applyAlignment="1">
      <alignment horizontal="center" vertical="center"/>
    </xf>
    <xf numFmtId="0" fontId="11" fillId="0" borderId="35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/>
    </xf>
    <xf numFmtId="49" fontId="11" fillId="0" borderId="0" xfId="0" applyNumberFormat="1" applyFont="1" applyFill="1" applyBorder="1" applyAlignment="1">
      <alignment horizontal="center" vertical="justify" wrapText="1"/>
    </xf>
    <xf numFmtId="0" fontId="11" fillId="0" borderId="0" xfId="0" applyNumberFormat="1" applyFont="1" applyFill="1" applyBorder="1" applyAlignment="1">
      <alignment horizontal="center" vertical="justify" wrapText="1"/>
    </xf>
    <xf numFmtId="49" fontId="10" fillId="0" borderId="0" xfId="0" applyNumberFormat="1" applyFont="1" applyFill="1" applyBorder="1" applyAlignment="1">
      <alignment horizontal="center" vertical="justify" wrapText="1"/>
    </xf>
    <xf numFmtId="0" fontId="12" fillId="0" borderId="0" xfId="0" applyFont="1" applyFill="1" applyBorder="1" applyAlignment="1">
      <alignment vertical="justify" wrapText="1"/>
    </xf>
    <xf numFmtId="0" fontId="9" fillId="0" borderId="0" xfId="0" applyNumberFormat="1" applyFont="1" applyFill="1" applyBorder="1" applyAlignment="1">
      <alignment horizontal="center" vertical="justify" wrapText="1"/>
    </xf>
    <xf numFmtId="0" fontId="10" fillId="0" borderId="0" xfId="0" applyNumberFormat="1" applyFont="1" applyFill="1" applyBorder="1" applyAlignment="1">
      <alignment horizontal="center" vertical="justify" wrapText="1"/>
    </xf>
    <xf numFmtId="49" fontId="10" fillId="0" borderId="0" xfId="0" applyNumberFormat="1" applyFont="1" applyFill="1" applyBorder="1" applyAlignment="1">
      <alignment horizontal="left" vertical="justify"/>
    </xf>
    <xf numFmtId="49" fontId="9" fillId="0" borderId="0" xfId="0" applyNumberFormat="1" applyFont="1" applyFill="1" applyBorder="1" applyAlignment="1">
      <alignment horizontal="center" vertical="justify" wrapText="1"/>
    </xf>
    <xf numFmtId="0" fontId="9" fillId="0" borderId="0" xfId="0" applyFont="1" applyBorder="1" applyAlignment="1">
      <alignment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Fill="1" applyBorder="1" applyAlignment="1">
      <alignment horizontal="center" vertical="center" wrapText="1"/>
    </xf>
    <xf numFmtId="0" fontId="12" fillId="0" borderId="15" xfId="0" applyNumberFormat="1" applyFont="1" applyFill="1" applyBorder="1" applyAlignment="1">
      <alignment horizontal="center" vertical="center" wrapText="1"/>
    </xf>
    <xf numFmtId="0" fontId="12" fillId="0" borderId="31" xfId="0" applyNumberFormat="1" applyFont="1" applyFill="1" applyBorder="1" applyAlignment="1">
      <alignment horizontal="center" vertical="center" wrapText="1"/>
    </xf>
    <xf numFmtId="0" fontId="12" fillId="0" borderId="26" xfId="0" applyNumberFormat="1" applyFont="1" applyFill="1" applyBorder="1" applyAlignment="1">
      <alignment horizontal="center" vertical="center" wrapText="1"/>
    </xf>
    <xf numFmtId="0" fontId="12" fillId="0" borderId="14" xfId="0" applyNumberFormat="1" applyFont="1" applyFill="1" applyBorder="1" applyAlignment="1">
      <alignment horizontal="center" vertical="center" wrapText="1"/>
    </xf>
    <xf numFmtId="0" fontId="12" fillId="0" borderId="16" xfId="0" applyNumberFormat="1" applyFont="1" applyFill="1" applyBorder="1" applyAlignment="1">
      <alignment horizontal="center" vertical="center" wrapText="1"/>
    </xf>
    <xf numFmtId="0" fontId="12" fillId="0" borderId="17" xfId="0" applyNumberFormat="1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horizontal="center" vertical="center" wrapText="1"/>
    </xf>
    <xf numFmtId="49" fontId="10" fillId="0" borderId="38" xfId="0" applyNumberFormat="1" applyFont="1" applyFill="1" applyBorder="1" applyAlignment="1">
      <alignment horizontal="center" vertical="center" wrapText="1"/>
    </xf>
    <xf numFmtId="0" fontId="10" fillId="0" borderId="39" xfId="0" applyNumberFormat="1" applyFont="1" applyFill="1" applyBorder="1" applyAlignment="1">
      <alignment horizontal="center" vertical="center" wrapText="1"/>
    </xf>
    <xf numFmtId="0" fontId="10" fillId="0" borderId="37" xfId="0" applyNumberFormat="1" applyFont="1" applyFill="1" applyBorder="1" applyAlignment="1">
      <alignment horizontal="center" vertical="center"/>
    </xf>
    <xf numFmtId="0" fontId="10" fillId="0" borderId="40" xfId="0" applyNumberFormat="1" applyFont="1" applyFill="1" applyBorder="1" applyAlignment="1">
      <alignment horizontal="center" vertical="center"/>
    </xf>
    <xf numFmtId="0" fontId="10" fillId="0" borderId="41" xfId="0" applyNumberFormat="1" applyFont="1" applyFill="1" applyBorder="1" applyAlignment="1">
      <alignment horizontal="center" vertical="center"/>
    </xf>
    <xf numFmtId="49" fontId="10" fillId="0" borderId="41" xfId="0" applyNumberFormat="1" applyFont="1" applyFill="1" applyBorder="1" applyAlignment="1">
      <alignment horizontal="center" vertical="center"/>
    </xf>
    <xf numFmtId="49" fontId="10" fillId="0" borderId="42" xfId="0" applyNumberFormat="1" applyFont="1" applyFill="1" applyBorder="1" applyAlignment="1">
      <alignment horizontal="center" vertical="center"/>
    </xf>
    <xf numFmtId="49" fontId="10" fillId="0" borderId="37" xfId="0" applyNumberFormat="1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horizontal="center" vertical="center"/>
    </xf>
    <xf numFmtId="0" fontId="10" fillId="0" borderId="43" xfId="0" applyFont="1" applyFill="1" applyBorder="1" applyAlignment="1">
      <alignment horizontal="center" vertical="center"/>
    </xf>
    <xf numFmtId="0" fontId="10" fillId="0" borderId="40" xfId="0" applyFont="1" applyFill="1" applyBorder="1" applyAlignment="1">
      <alignment horizontal="center" vertical="center"/>
    </xf>
    <xf numFmtId="0" fontId="11" fillId="0" borderId="25" xfId="0" applyNumberFormat="1" applyFont="1" applyFill="1" applyBorder="1" applyAlignment="1">
      <alignment horizontal="center" vertical="center"/>
    </xf>
    <xf numFmtId="0" fontId="11" fillId="0" borderId="44" xfId="0" applyNumberFormat="1" applyFont="1" applyFill="1" applyBorder="1" applyAlignment="1">
      <alignment horizontal="center" vertical="center"/>
    </xf>
    <xf numFmtId="1" fontId="12" fillId="0" borderId="10" xfId="0" applyNumberFormat="1" applyFont="1" applyFill="1" applyBorder="1" applyAlignment="1">
      <alignment horizontal="center" vertical="center" wrapText="1"/>
    </xf>
    <xf numFmtId="2" fontId="12" fillId="0" borderId="14" xfId="0" applyNumberFormat="1" applyFont="1" applyFill="1" applyBorder="1" applyAlignment="1">
      <alignment horizontal="center" vertical="center"/>
    </xf>
    <xf numFmtId="1" fontId="12" fillId="0" borderId="14" xfId="0" applyNumberFormat="1" applyFont="1" applyFill="1" applyBorder="1" applyAlignment="1">
      <alignment horizontal="center" vertical="center" wrapText="1"/>
    </xf>
    <xf numFmtId="0" fontId="11" fillId="0" borderId="12" xfId="0" applyNumberFormat="1" applyFont="1" applyFill="1" applyBorder="1" applyAlignment="1">
      <alignment horizontal="center" vertical="center"/>
    </xf>
    <xf numFmtId="49" fontId="12" fillId="0" borderId="45" xfId="0" applyNumberFormat="1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/>
    </xf>
    <xf numFmtId="1" fontId="11" fillId="0" borderId="46" xfId="0" applyNumberFormat="1" applyFont="1" applyFill="1" applyBorder="1" applyAlignment="1">
      <alignment horizontal="center" vertical="center"/>
    </xf>
    <xf numFmtId="1" fontId="12" fillId="0" borderId="17" xfId="0" applyNumberFormat="1" applyFont="1" applyFill="1" applyBorder="1" applyAlignment="1">
      <alignment horizontal="center" vertical="center"/>
    </xf>
    <xf numFmtId="1" fontId="11" fillId="0" borderId="47" xfId="0" applyNumberFormat="1" applyFont="1" applyFill="1" applyBorder="1" applyAlignment="1">
      <alignment horizontal="center" vertical="center"/>
    </xf>
    <xf numFmtId="0" fontId="12" fillId="0" borderId="46" xfId="0" applyFont="1" applyFill="1" applyBorder="1" applyAlignment="1">
      <alignment vertical="center"/>
    </xf>
    <xf numFmtId="0" fontId="12" fillId="0" borderId="17" xfId="0" applyFont="1" applyFill="1" applyBorder="1" applyAlignment="1">
      <alignment vertical="center"/>
    </xf>
    <xf numFmtId="0" fontId="12" fillId="0" borderId="47" xfId="0" applyFont="1" applyFill="1" applyBorder="1" applyAlignment="1">
      <alignment vertical="center"/>
    </xf>
    <xf numFmtId="2" fontId="12" fillId="0" borderId="14" xfId="0" applyNumberFormat="1" applyFont="1" applyFill="1" applyBorder="1" applyAlignment="1">
      <alignment horizontal="center" vertical="center"/>
    </xf>
    <xf numFmtId="49" fontId="12" fillId="0" borderId="11" xfId="0" applyNumberFormat="1" applyFont="1" applyFill="1" applyBorder="1" applyAlignment="1">
      <alignment horizontal="center" vertical="center" wrapText="1"/>
    </xf>
    <xf numFmtId="49" fontId="12" fillId="0" borderId="48" xfId="0" applyNumberFormat="1" applyFont="1" applyFill="1" applyBorder="1" applyAlignment="1">
      <alignment horizontal="center" vertical="center" wrapText="1"/>
    </xf>
    <xf numFmtId="0" fontId="12" fillId="0" borderId="49" xfId="0" applyFont="1" applyFill="1" applyBorder="1" applyAlignment="1">
      <alignment horizontal="center" vertical="center"/>
    </xf>
    <xf numFmtId="0" fontId="12" fillId="0" borderId="10" xfId="0" applyNumberFormat="1" applyFont="1" applyFill="1" applyBorder="1" applyAlignment="1">
      <alignment horizontal="center" vertical="center"/>
    </xf>
    <xf numFmtId="0" fontId="12" fillId="0" borderId="33" xfId="0" applyNumberFormat="1" applyFont="1" applyFill="1" applyBorder="1" applyAlignment="1">
      <alignment horizontal="center" vertical="center"/>
    </xf>
    <xf numFmtId="0" fontId="12" fillId="0" borderId="12" xfId="0" applyNumberFormat="1" applyFont="1" applyFill="1" applyBorder="1" applyAlignment="1">
      <alignment horizontal="center" vertical="center"/>
    </xf>
    <xf numFmtId="0" fontId="12" fillId="0" borderId="18" xfId="0" applyNumberFormat="1" applyFont="1" applyFill="1" applyBorder="1" applyAlignment="1">
      <alignment horizontal="center" vertical="center"/>
    </xf>
    <xf numFmtId="0" fontId="12" fillId="0" borderId="14" xfId="0" applyNumberFormat="1" applyFont="1" applyFill="1" applyBorder="1" applyAlignment="1">
      <alignment horizontal="center" vertical="center"/>
    </xf>
    <xf numFmtId="2" fontId="12" fillId="0" borderId="10" xfId="0" applyNumberFormat="1" applyFont="1" applyFill="1" applyBorder="1" applyAlignment="1">
      <alignment horizontal="center" vertical="center"/>
    </xf>
    <xf numFmtId="175" fontId="11" fillId="0" borderId="50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0" fontId="12" fillId="0" borderId="51" xfId="0" applyNumberFormat="1" applyFont="1" applyFill="1" applyBorder="1" applyAlignment="1">
      <alignment horizontal="center" vertical="center" wrapText="1"/>
    </xf>
    <xf numFmtId="0" fontId="12" fillId="0" borderId="52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/>
    </xf>
    <xf numFmtId="2" fontId="12" fillId="0" borderId="10" xfId="0" applyNumberFormat="1" applyFont="1" applyFill="1" applyBorder="1" applyAlignment="1">
      <alignment vertical="center"/>
    </xf>
    <xf numFmtId="175" fontId="11" fillId="0" borderId="14" xfId="0" applyNumberFormat="1" applyFont="1" applyFill="1" applyBorder="1" applyAlignment="1">
      <alignment horizontal="center" vertical="center" wrapText="1"/>
    </xf>
    <xf numFmtId="0" fontId="12" fillId="0" borderId="14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12" fillId="0" borderId="12" xfId="0" applyNumberFormat="1" applyFont="1" applyFill="1" applyBorder="1" applyAlignment="1">
      <alignment horizontal="center" vertical="center" wrapText="1"/>
    </xf>
    <xf numFmtId="0" fontId="12" fillId="0" borderId="33" xfId="0" applyNumberFormat="1" applyFont="1" applyFill="1" applyBorder="1" applyAlignment="1">
      <alignment horizontal="center" vertical="center"/>
    </xf>
    <xf numFmtId="0" fontId="12" fillId="0" borderId="16" xfId="0" applyNumberFormat="1" applyFont="1" applyFill="1" applyBorder="1" applyAlignment="1">
      <alignment horizontal="center" vertical="center"/>
    </xf>
    <xf numFmtId="0" fontId="12" fillId="0" borderId="18" xfId="0" applyNumberFormat="1" applyFont="1" applyFill="1" applyBorder="1" applyAlignment="1">
      <alignment horizontal="center" vertical="center"/>
    </xf>
    <xf numFmtId="0" fontId="12" fillId="0" borderId="53" xfId="0" applyNumberFormat="1" applyFont="1" applyFill="1" applyBorder="1" applyAlignment="1">
      <alignment horizontal="center" vertical="center"/>
    </xf>
    <xf numFmtId="0" fontId="12" fillId="0" borderId="49" xfId="0" applyFont="1" applyFill="1" applyBorder="1" applyAlignment="1">
      <alignment horizontal="center" vertical="center"/>
    </xf>
    <xf numFmtId="0" fontId="12" fillId="0" borderId="53" xfId="0" applyNumberFormat="1" applyFont="1" applyFill="1" applyBorder="1" applyAlignment="1">
      <alignment horizontal="center" vertical="center"/>
    </xf>
    <xf numFmtId="0" fontId="12" fillId="0" borderId="54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2" fillId="0" borderId="12" xfId="0" applyFont="1" applyFill="1" applyBorder="1" applyAlignment="1">
      <alignment/>
    </xf>
    <xf numFmtId="0" fontId="12" fillId="0" borderId="55" xfId="0" applyFont="1" applyFill="1" applyBorder="1" applyAlignment="1">
      <alignment horizontal="center" vertical="center" wrapText="1"/>
    </xf>
    <xf numFmtId="49" fontId="12" fillId="0" borderId="55" xfId="0" applyNumberFormat="1" applyFont="1" applyFill="1" applyBorder="1" applyAlignment="1">
      <alignment horizontal="center" vertical="center" wrapText="1"/>
    </xf>
    <xf numFmtId="0" fontId="11" fillId="0" borderId="47" xfId="0" applyNumberFormat="1" applyFont="1" applyFill="1" applyBorder="1" applyAlignment="1">
      <alignment horizontal="center" vertical="center" wrapText="1"/>
    </xf>
    <xf numFmtId="0" fontId="12" fillId="0" borderId="17" xfId="0" applyNumberFormat="1" applyFont="1" applyFill="1" applyBorder="1" applyAlignment="1">
      <alignment horizontal="center" vertical="center"/>
    </xf>
    <xf numFmtId="0" fontId="11" fillId="0" borderId="56" xfId="0" applyNumberFormat="1" applyFont="1" applyFill="1" applyBorder="1" applyAlignment="1">
      <alignment horizontal="center" vertical="center"/>
    </xf>
    <xf numFmtId="0" fontId="12" fillId="0" borderId="57" xfId="0" applyNumberFormat="1" applyFont="1" applyFill="1" applyBorder="1" applyAlignment="1">
      <alignment horizontal="center" vertical="center"/>
    </xf>
    <xf numFmtId="0" fontId="12" fillId="0" borderId="47" xfId="0" applyNumberFormat="1" applyFont="1" applyFill="1" applyBorder="1" applyAlignment="1">
      <alignment horizontal="center" vertical="center"/>
    </xf>
    <xf numFmtId="0" fontId="12" fillId="0" borderId="29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left" vertical="justify"/>
    </xf>
    <xf numFmtId="49" fontId="12" fillId="0" borderId="0" xfId="0" applyNumberFormat="1" applyFont="1" applyFill="1" applyBorder="1" applyAlignment="1">
      <alignment horizontal="left" vertical="justify"/>
    </xf>
    <xf numFmtId="49" fontId="11" fillId="0" borderId="0" xfId="0" applyNumberFormat="1" applyFont="1" applyFill="1" applyBorder="1" applyAlignment="1">
      <alignment horizontal="left" vertical="justify" wrapText="1"/>
    </xf>
    <xf numFmtId="49" fontId="11" fillId="0" borderId="0" xfId="0" applyNumberFormat="1" applyFont="1" applyFill="1" applyBorder="1" applyAlignment="1">
      <alignment horizontal="left" vertical="justify" wrapText="1"/>
    </xf>
    <xf numFmtId="0" fontId="12" fillId="0" borderId="0" xfId="0" applyNumberFormat="1" applyFont="1" applyFill="1" applyBorder="1" applyAlignment="1">
      <alignment horizontal="center" vertical="justify" wrapText="1"/>
    </xf>
    <xf numFmtId="0" fontId="11" fillId="0" borderId="0" xfId="0" applyNumberFormat="1" applyFont="1" applyFill="1" applyBorder="1" applyAlignment="1">
      <alignment horizontal="center" vertical="justify"/>
    </xf>
    <xf numFmtId="0" fontId="12" fillId="0" borderId="0" xfId="0" applyFont="1" applyFill="1" applyBorder="1" applyAlignment="1">
      <alignment horizontal="center"/>
    </xf>
    <xf numFmtId="0" fontId="11" fillId="0" borderId="58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/>
    </xf>
    <xf numFmtId="0" fontId="0" fillId="0" borderId="45" xfId="0" applyFill="1" applyBorder="1" applyAlignment="1">
      <alignment horizontal="left"/>
    </xf>
    <xf numFmtId="49" fontId="3" fillId="0" borderId="45" xfId="0" applyNumberFormat="1" applyFont="1" applyFill="1" applyBorder="1" applyAlignment="1">
      <alignment/>
    </xf>
    <xf numFmtId="0" fontId="3" fillId="0" borderId="45" xfId="0" applyFont="1" applyFill="1" applyBorder="1" applyAlignment="1">
      <alignment/>
    </xf>
    <xf numFmtId="0" fontId="0" fillId="0" borderId="48" xfId="0" applyFill="1" applyBorder="1" applyAlignment="1">
      <alignment horizontal="left"/>
    </xf>
    <xf numFmtId="0" fontId="0" fillId="0" borderId="48" xfId="0" applyFill="1" applyBorder="1" applyAlignment="1">
      <alignment horizontal="center"/>
    </xf>
    <xf numFmtId="49" fontId="3" fillId="0" borderId="48" xfId="0" applyNumberFormat="1" applyFont="1" applyFill="1" applyBorder="1" applyAlignment="1">
      <alignment/>
    </xf>
    <xf numFmtId="49" fontId="8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vertical="top" wrapText="1"/>
    </xf>
    <xf numFmtId="0" fontId="10" fillId="0" borderId="0" xfId="0" applyNumberFormat="1" applyFont="1" applyFill="1" applyBorder="1" applyAlignment="1">
      <alignment horizontal="right"/>
    </xf>
    <xf numFmtId="49" fontId="9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3" fillId="0" borderId="45" xfId="0" applyNumberFormat="1" applyFont="1" applyFill="1" applyBorder="1" applyAlignment="1">
      <alignment/>
    </xf>
    <xf numFmtId="0" fontId="3" fillId="0" borderId="48" xfId="0" applyNumberFormat="1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10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right"/>
    </xf>
    <xf numFmtId="0" fontId="17" fillId="0" borderId="0" xfId="0" applyFont="1" applyFill="1" applyBorder="1" applyAlignment="1">
      <alignment vertical="top" wrapText="1"/>
    </xf>
    <xf numFmtId="0" fontId="18" fillId="0" borderId="0" xfId="0" applyNumberFormat="1" applyFont="1" applyFill="1" applyBorder="1" applyAlignment="1">
      <alignment/>
    </xf>
    <xf numFmtId="0" fontId="11" fillId="0" borderId="39" xfId="0" applyFont="1" applyFill="1" applyBorder="1" applyAlignment="1">
      <alignment vertical="center"/>
    </xf>
    <xf numFmtId="0" fontId="0" fillId="0" borderId="38" xfId="0" applyBorder="1" applyAlignment="1">
      <alignment/>
    </xf>
    <xf numFmtId="0" fontId="6" fillId="0" borderId="59" xfId="0" applyNumberFormat="1" applyFont="1" applyFill="1" applyBorder="1" applyAlignment="1">
      <alignment horizontal="center" vertical="center" wrapText="1"/>
    </xf>
    <xf numFmtId="0" fontId="12" fillId="0" borderId="6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left" vertical="justify"/>
    </xf>
    <xf numFmtId="0" fontId="12" fillId="0" borderId="0" xfId="0" applyNumberFormat="1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vertical="justify"/>
    </xf>
    <xf numFmtId="0" fontId="10" fillId="0" borderId="42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11" fillId="0" borderId="0" xfId="0" applyFont="1" applyFill="1" applyBorder="1" applyAlignment="1">
      <alignment horizontal="centerContinuous" vertical="top" wrapText="1"/>
    </xf>
    <xf numFmtId="0" fontId="12" fillId="0" borderId="0" xfId="0" applyFont="1" applyFill="1" applyBorder="1" applyAlignment="1">
      <alignment horizontal="center" vertical="center" textRotation="90" wrapText="1"/>
    </xf>
    <xf numFmtId="0" fontId="10" fillId="0" borderId="0" xfId="0" applyFont="1" applyFill="1" applyBorder="1" applyAlignment="1">
      <alignment vertical="center" wrapText="1"/>
    </xf>
    <xf numFmtId="2" fontId="11" fillId="0" borderId="0" xfId="0" applyNumberFormat="1" applyFont="1" applyFill="1" applyBorder="1" applyAlignment="1">
      <alignment horizontal="center" wrapText="1"/>
    </xf>
    <xf numFmtId="0" fontId="10" fillId="0" borderId="0" xfId="0" applyFont="1" applyFill="1" applyBorder="1" applyAlignment="1">
      <alignment wrapText="1"/>
    </xf>
    <xf numFmtId="0" fontId="12" fillId="0" borderId="0" xfId="0" applyNumberFormat="1" applyFont="1" applyFill="1" applyBorder="1" applyAlignment="1">
      <alignment horizontal="center" vertical="center"/>
    </xf>
    <xf numFmtId="175" fontId="11" fillId="0" borderId="0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top" wrapText="1"/>
    </xf>
    <xf numFmtId="0" fontId="12" fillId="0" borderId="58" xfId="0" applyFont="1" applyFill="1" applyBorder="1" applyAlignment="1">
      <alignment horizontal="center" vertical="center"/>
    </xf>
    <xf numFmtId="0" fontId="0" fillId="0" borderId="58" xfId="0" applyFill="1" applyBorder="1" applyAlignment="1">
      <alignment/>
    </xf>
    <xf numFmtId="0" fontId="11" fillId="0" borderId="58" xfId="0" applyFont="1" applyFill="1" applyBorder="1" applyAlignment="1">
      <alignment horizontal="centerContinuous" vertical="top" wrapText="1"/>
    </xf>
    <xf numFmtId="0" fontId="10" fillId="0" borderId="58" xfId="0" applyFont="1" applyFill="1" applyBorder="1" applyAlignment="1">
      <alignment horizontal="center" vertical="center"/>
    </xf>
    <xf numFmtId="0" fontId="10" fillId="0" borderId="58" xfId="0" applyFont="1" applyFill="1" applyBorder="1" applyAlignment="1">
      <alignment vertical="center" wrapText="1"/>
    </xf>
    <xf numFmtId="2" fontId="11" fillId="0" borderId="58" xfId="0" applyNumberFormat="1" applyFont="1" applyFill="1" applyBorder="1" applyAlignment="1">
      <alignment horizontal="center" wrapText="1"/>
    </xf>
    <xf numFmtId="0" fontId="10" fillId="0" borderId="58" xfId="0" applyFont="1" applyFill="1" applyBorder="1" applyAlignment="1">
      <alignment wrapText="1"/>
    </xf>
    <xf numFmtId="2" fontId="12" fillId="0" borderId="58" xfId="0" applyNumberFormat="1" applyFont="1" applyFill="1" applyBorder="1" applyAlignment="1">
      <alignment horizontal="center" vertical="center"/>
    </xf>
    <xf numFmtId="0" fontId="12" fillId="0" borderId="58" xfId="0" applyNumberFormat="1" applyFont="1" applyFill="1" applyBorder="1" applyAlignment="1">
      <alignment horizontal="center" vertical="center"/>
    </xf>
    <xf numFmtId="175" fontId="11" fillId="0" borderId="58" xfId="0" applyNumberFormat="1" applyFont="1" applyFill="1" applyBorder="1" applyAlignment="1">
      <alignment horizontal="center" wrapText="1"/>
    </xf>
    <xf numFmtId="0" fontId="11" fillId="0" borderId="61" xfId="0" applyNumberFormat="1" applyFont="1" applyFill="1" applyBorder="1" applyAlignment="1">
      <alignment horizontal="center" vertical="center" wrapText="1"/>
    </xf>
    <xf numFmtId="1" fontId="12" fillId="0" borderId="51" xfId="0" applyNumberFormat="1" applyFont="1" applyFill="1" applyBorder="1" applyAlignment="1">
      <alignment horizontal="center" vertical="center" wrapText="1"/>
    </xf>
    <xf numFmtId="175" fontId="12" fillId="0" borderId="51" xfId="0" applyNumberFormat="1" applyFont="1" applyFill="1" applyBorder="1" applyAlignment="1">
      <alignment horizontal="center" vertical="center" wrapText="1"/>
    </xf>
    <xf numFmtId="175" fontId="12" fillId="0" borderId="10" xfId="0" applyNumberFormat="1" applyFont="1" applyFill="1" applyBorder="1" applyAlignment="1">
      <alignment horizontal="center" vertical="center" wrapText="1"/>
    </xf>
    <xf numFmtId="0" fontId="12" fillId="0" borderId="23" xfId="0" applyNumberFormat="1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175" fontId="11" fillId="0" borderId="16" xfId="0" applyNumberFormat="1" applyFont="1" applyFill="1" applyBorder="1" applyAlignment="1">
      <alignment horizontal="center" vertical="center" wrapText="1"/>
    </xf>
    <xf numFmtId="0" fontId="11" fillId="0" borderId="46" xfId="0" applyNumberFormat="1" applyFont="1" applyFill="1" applyBorder="1" applyAlignment="1">
      <alignment horizontal="center" vertical="center" wrapText="1"/>
    </xf>
    <xf numFmtId="0" fontId="12" fillId="0" borderId="55" xfId="0" applyFont="1" applyFill="1" applyBorder="1" applyAlignment="1">
      <alignment horizontal="center" vertical="center"/>
    </xf>
    <xf numFmtId="0" fontId="12" fillId="0" borderId="62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/>
    </xf>
    <xf numFmtId="0" fontId="12" fillId="0" borderId="33" xfId="0" applyNumberFormat="1" applyFont="1" applyFill="1" applyBorder="1" applyAlignment="1">
      <alignment horizontal="center" vertical="center" wrapText="1"/>
    </xf>
    <xf numFmtId="1" fontId="12" fillId="0" borderId="53" xfId="0" applyNumberFormat="1" applyFont="1" applyFill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0" xfId="0" applyAlignment="1">
      <alignment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1" fontId="6" fillId="0" borderId="14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1" fontId="6" fillId="0" borderId="12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1" fontId="3" fillId="0" borderId="51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>
      <alignment horizontal="center" vertical="center" wrapText="1"/>
    </xf>
    <xf numFmtId="1" fontId="3" fillId="0" borderId="14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0" fontId="3" fillId="0" borderId="33" xfId="0" applyNumberFormat="1" applyFont="1" applyFill="1" applyBorder="1" applyAlignment="1">
      <alignment horizontal="center" vertical="center" wrapText="1"/>
    </xf>
    <xf numFmtId="1" fontId="3" fillId="0" borderId="5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2" fillId="0" borderId="63" xfId="0" applyNumberFormat="1" applyFont="1" applyFill="1" applyBorder="1" applyAlignment="1">
      <alignment horizontal="center" vertical="center" wrapText="1"/>
    </xf>
    <xf numFmtId="0" fontId="12" fillId="0" borderId="64" xfId="0" applyNumberFormat="1" applyFont="1" applyFill="1" applyBorder="1" applyAlignment="1">
      <alignment horizontal="center" vertical="center" wrapText="1"/>
    </xf>
    <xf numFmtId="1" fontId="12" fillId="0" borderId="23" xfId="0" applyNumberFormat="1" applyFont="1" applyFill="1" applyBorder="1" applyAlignment="1">
      <alignment horizontal="center" vertical="center"/>
    </xf>
    <xf numFmtId="1" fontId="12" fillId="0" borderId="15" xfId="0" applyNumberFormat="1" applyFont="1" applyFill="1" applyBorder="1" applyAlignment="1">
      <alignment horizontal="center" vertical="center"/>
    </xf>
    <xf numFmtId="0" fontId="12" fillId="0" borderId="24" xfId="0" applyNumberFormat="1" applyFont="1" applyFill="1" applyBorder="1" applyAlignment="1">
      <alignment horizontal="center" vertical="center" wrapText="1"/>
    </xf>
    <xf numFmtId="0" fontId="12" fillId="0" borderId="65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11" fillId="17" borderId="14" xfId="0" applyNumberFormat="1" applyFont="1" applyFill="1" applyBorder="1" applyAlignment="1">
      <alignment horizontal="center" vertical="center" wrapText="1"/>
    </xf>
    <xf numFmtId="0" fontId="11" fillId="0" borderId="53" xfId="0" applyNumberFormat="1" applyFont="1" applyFill="1" applyBorder="1" applyAlignment="1">
      <alignment horizontal="center" vertical="center"/>
    </xf>
    <xf numFmtId="0" fontId="12" fillId="0" borderId="66" xfId="0" applyFont="1" applyFill="1" applyBorder="1" applyAlignment="1">
      <alignment horizontal="center" vertical="center"/>
    </xf>
    <xf numFmtId="0" fontId="12" fillId="0" borderId="67" xfId="0" applyNumberFormat="1" applyFont="1" applyFill="1" applyBorder="1" applyAlignment="1">
      <alignment horizontal="center" vertical="center" wrapText="1"/>
    </xf>
    <xf numFmtId="0" fontId="12" fillId="0" borderId="50" xfId="0" applyNumberFormat="1" applyFont="1" applyFill="1" applyBorder="1" applyAlignment="1">
      <alignment horizontal="center" vertical="center" wrapText="1"/>
    </xf>
    <xf numFmtId="2" fontId="12" fillId="0" borderId="16" xfId="0" applyNumberFormat="1" applyFont="1" applyFill="1" applyBorder="1" applyAlignment="1">
      <alignment horizontal="center" vertical="center"/>
    </xf>
    <xf numFmtId="2" fontId="12" fillId="0" borderId="51" xfId="0" applyNumberFormat="1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center" vertical="center"/>
    </xf>
    <xf numFmtId="2" fontId="12" fillId="0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3" fillId="0" borderId="13" xfId="0" applyFont="1" applyFill="1" applyBorder="1" applyAlignment="1">
      <alignment horizontal="center" vertical="center" wrapText="1"/>
    </xf>
    <xf numFmtId="49" fontId="3" fillId="0" borderId="48" xfId="0" applyNumberFormat="1" applyFont="1" applyFill="1" applyBorder="1" applyAlignment="1">
      <alignment horizontal="center" vertical="center" wrapText="1"/>
    </xf>
    <xf numFmtId="0" fontId="12" fillId="0" borderId="66" xfId="0" applyFont="1" applyFill="1" applyBorder="1" applyAlignment="1">
      <alignment horizontal="center" vertical="center"/>
    </xf>
    <xf numFmtId="0" fontId="12" fillId="0" borderId="54" xfId="0" applyFont="1" applyFill="1" applyBorder="1" applyAlignment="1">
      <alignment horizontal="center" vertical="center"/>
    </xf>
    <xf numFmtId="1" fontId="12" fillId="0" borderId="56" xfId="0" applyNumberFormat="1" applyFont="1" applyFill="1" applyBorder="1" applyAlignment="1">
      <alignment horizontal="center" vertical="center"/>
    </xf>
    <xf numFmtId="1" fontId="12" fillId="0" borderId="57" xfId="0" applyNumberFormat="1" applyFont="1" applyFill="1" applyBorder="1" applyAlignment="1">
      <alignment horizontal="center" vertical="center"/>
    </xf>
    <xf numFmtId="2" fontId="12" fillId="0" borderId="17" xfId="0" applyNumberFormat="1" applyFont="1" applyFill="1" applyBorder="1" applyAlignment="1">
      <alignment horizontal="center" vertical="center"/>
    </xf>
    <xf numFmtId="2" fontId="12" fillId="0" borderId="17" xfId="0" applyNumberFormat="1" applyFont="1" applyFill="1" applyBorder="1" applyAlignment="1">
      <alignment horizontal="center" vertical="center"/>
    </xf>
    <xf numFmtId="0" fontId="12" fillId="0" borderId="46" xfId="0" applyNumberFormat="1" applyFont="1" applyFill="1" applyBorder="1" applyAlignment="1">
      <alignment horizontal="center" vertical="center"/>
    </xf>
    <xf numFmtId="0" fontId="11" fillId="0" borderId="17" xfId="0" applyNumberFormat="1" applyFont="1" applyFill="1" applyBorder="1" applyAlignment="1">
      <alignment horizontal="center" vertical="center"/>
    </xf>
    <xf numFmtId="0" fontId="11" fillId="0" borderId="20" xfId="0" applyNumberFormat="1" applyFont="1" applyFill="1" applyBorder="1" applyAlignment="1">
      <alignment horizontal="center" vertical="center"/>
    </xf>
    <xf numFmtId="0" fontId="11" fillId="0" borderId="57" xfId="0" applyNumberFormat="1" applyFont="1" applyFill="1" applyBorder="1" applyAlignment="1">
      <alignment horizontal="center" vertical="center"/>
    </xf>
    <xf numFmtId="0" fontId="11" fillId="0" borderId="68" xfId="0" applyNumberFormat="1" applyFont="1" applyFill="1" applyBorder="1" applyAlignment="1">
      <alignment horizontal="center" vertical="center"/>
    </xf>
    <xf numFmtId="0" fontId="12" fillId="0" borderId="55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" fontId="11" fillId="0" borderId="14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2" xfId="0" applyFont="1" applyBorder="1" applyAlignment="1">
      <alignment/>
    </xf>
    <xf numFmtId="0" fontId="12" fillId="24" borderId="16" xfId="0" applyNumberFormat="1" applyFont="1" applyFill="1" applyBorder="1" applyAlignment="1">
      <alignment horizontal="center" vertical="center"/>
    </xf>
    <xf numFmtId="1" fontId="12" fillId="0" borderId="15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175" fontId="12" fillId="0" borderId="14" xfId="0" applyNumberFormat="1" applyFont="1" applyFill="1" applyBorder="1" applyAlignment="1">
      <alignment horizontal="center" vertical="center" wrapText="1"/>
    </xf>
    <xf numFmtId="49" fontId="12" fillId="24" borderId="69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49" fontId="12" fillId="0" borderId="21" xfId="0" applyNumberFormat="1" applyFont="1" applyFill="1" applyBorder="1" applyAlignment="1">
      <alignment horizontal="center" vertical="center" wrapText="1"/>
    </xf>
    <xf numFmtId="49" fontId="12" fillId="0" borderId="69" xfId="0" applyNumberFormat="1" applyFont="1" applyFill="1" applyBorder="1" applyAlignment="1">
      <alignment horizontal="center" vertical="center" wrapText="1"/>
    </xf>
    <xf numFmtId="0" fontId="12" fillId="24" borderId="11" xfId="0" applyFont="1" applyFill="1" applyBorder="1" applyAlignment="1">
      <alignment horizontal="center" vertical="center" wrapText="1"/>
    </xf>
    <xf numFmtId="1" fontId="12" fillId="0" borderId="34" xfId="0" applyNumberFormat="1" applyFont="1" applyFill="1" applyBorder="1" applyAlignment="1">
      <alignment horizontal="center" vertical="center" wrapText="1"/>
    </xf>
    <xf numFmtId="1" fontId="12" fillId="0" borderId="27" xfId="0" applyNumberFormat="1" applyFont="1" applyFill="1" applyBorder="1" applyAlignment="1">
      <alignment horizontal="center" vertical="center" wrapText="1"/>
    </xf>
    <xf numFmtId="0" fontId="0" fillId="0" borderId="34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9" xfId="0" applyBorder="1" applyAlignment="1">
      <alignment vertical="center"/>
    </xf>
    <xf numFmtId="49" fontId="12" fillId="0" borderId="54" xfId="0" applyNumberFormat="1" applyFont="1" applyFill="1" applyBorder="1" applyAlignment="1">
      <alignment horizontal="center" vertical="center" wrapText="1"/>
    </xf>
    <xf numFmtId="0" fontId="12" fillId="0" borderId="18" xfId="0" applyNumberFormat="1" applyFont="1" applyFill="1" applyBorder="1" applyAlignment="1">
      <alignment horizontal="center" wrapText="1"/>
    </xf>
    <xf numFmtId="0" fontId="12" fillId="0" borderId="14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 vertical="center"/>
    </xf>
    <xf numFmtId="0" fontId="12" fillId="0" borderId="12" xfId="0" applyFont="1" applyFill="1" applyBorder="1" applyAlignment="1">
      <alignment vertical="center"/>
    </xf>
    <xf numFmtId="0" fontId="12" fillId="0" borderId="68" xfId="0" applyFont="1" applyFill="1" applyBorder="1" applyAlignment="1">
      <alignment vertical="center"/>
    </xf>
    <xf numFmtId="0" fontId="12" fillId="0" borderId="70" xfId="0" applyFont="1" applyFill="1" applyBorder="1" applyAlignment="1">
      <alignment vertical="center"/>
    </xf>
    <xf numFmtId="0" fontId="12" fillId="0" borderId="23" xfId="0" applyFont="1" applyFill="1" applyBorder="1" applyAlignment="1">
      <alignment vertical="center"/>
    </xf>
    <xf numFmtId="0" fontId="12" fillId="0" borderId="15" xfId="0" applyFont="1" applyFill="1" applyBorder="1" applyAlignment="1">
      <alignment vertical="center"/>
    </xf>
    <xf numFmtId="0" fontId="12" fillId="0" borderId="26" xfId="0" applyFont="1" applyFill="1" applyBorder="1" applyAlignment="1">
      <alignment vertical="center"/>
    </xf>
    <xf numFmtId="2" fontId="12" fillId="0" borderId="46" xfId="0" applyNumberFormat="1" applyFont="1" applyFill="1" applyBorder="1" applyAlignment="1">
      <alignment horizontal="center" vertical="center"/>
    </xf>
    <xf numFmtId="2" fontId="12" fillId="0" borderId="17" xfId="0" applyNumberFormat="1" applyFont="1" applyFill="1" applyBorder="1" applyAlignment="1">
      <alignment vertical="center"/>
    </xf>
    <xf numFmtId="0" fontId="0" fillId="0" borderId="58" xfId="0" applyFill="1" applyBorder="1" applyAlignment="1">
      <alignment/>
    </xf>
    <xf numFmtId="0" fontId="12" fillId="0" borderId="14" xfId="0" applyFont="1" applyFill="1" applyBorder="1" applyAlignment="1">
      <alignment vertical="center"/>
    </xf>
    <xf numFmtId="1" fontId="12" fillId="0" borderId="16" xfId="0" applyNumberFormat="1" applyFont="1" applyFill="1" applyBorder="1" applyAlignment="1">
      <alignment horizontal="center" vertical="center" wrapText="1"/>
    </xf>
    <xf numFmtId="49" fontId="12" fillId="0" borderId="49" xfId="0" applyNumberFormat="1" applyFont="1" applyFill="1" applyBorder="1" applyAlignment="1">
      <alignment horizontal="center" vertical="center" wrapText="1"/>
    </xf>
    <xf numFmtId="0" fontId="11" fillId="0" borderId="16" xfId="0" applyNumberFormat="1" applyFont="1" applyFill="1" applyBorder="1" applyAlignment="1">
      <alignment horizontal="center" vertical="center"/>
    </xf>
    <xf numFmtId="175" fontId="11" fillId="17" borderId="14" xfId="0" applyNumberFormat="1" applyFont="1" applyFill="1" applyBorder="1" applyAlignment="1">
      <alignment horizontal="center" vertical="center" wrapText="1"/>
    </xf>
    <xf numFmtId="0" fontId="12" fillId="0" borderId="71" xfId="0" applyFont="1" applyFill="1" applyBorder="1" applyAlignment="1">
      <alignment horizontal="center" vertical="center"/>
    </xf>
    <xf numFmtId="49" fontId="12" fillId="0" borderId="32" xfId="0" applyNumberFormat="1" applyFont="1" applyFill="1" applyBorder="1" applyAlignment="1">
      <alignment horizontal="center" vertical="center" wrapText="1"/>
    </xf>
    <xf numFmtId="175" fontId="11" fillId="0" borderId="46" xfId="0" applyNumberFormat="1" applyFont="1" applyFill="1" applyBorder="1" applyAlignment="1">
      <alignment horizontal="center" vertical="center" wrapText="1"/>
    </xf>
    <xf numFmtId="0" fontId="11" fillId="24" borderId="12" xfId="0" applyNumberFormat="1" applyFont="1" applyFill="1" applyBorder="1" applyAlignment="1">
      <alignment horizontal="center" vertical="center"/>
    </xf>
    <xf numFmtId="0" fontId="11" fillId="0" borderId="72" xfId="0" applyNumberFormat="1" applyFont="1" applyFill="1" applyBorder="1" applyAlignment="1">
      <alignment horizontal="center" vertical="center"/>
    </xf>
    <xf numFmtId="0" fontId="11" fillId="24" borderId="12" xfId="0" applyNumberFormat="1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49" fontId="12" fillId="0" borderId="12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vertical="center"/>
    </xf>
    <xf numFmtId="1" fontId="12" fillId="0" borderId="63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Alignment="1">
      <alignment/>
    </xf>
    <xf numFmtId="175" fontId="12" fillId="0" borderId="16" xfId="0" applyNumberFormat="1" applyFont="1" applyFill="1" applyBorder="1" applyAlignment="1">
      <alignment horizontal="center" vertical="center" wrapText="1"/>
    </xf>
    <xf numFmtId="175" fontId="12" fillId="0" borderId="63" xfId="0" applyNumberFormat="1" applyFont="1" applyFill="1" applyBorder="1" applyAlignment="1">
      <alignment horizontal="center" vertical="center" wrapText="1"/>
    </xf>
    <xf numFmtId="49" fontId="9" fillId="24" borderId="45" xfId="0" applyNumberFormat="1" applyFont="1" applyFill="1" applyBorder="1" applyAlignment="1">
      <alignment horizontal="center" vertical="center" wrapText="1"/>
    </xf>
    <xf numFmtId="0" fontId="12" fillId="0" borderId="54" xfId="0" applyFont="1" applyFill="1" applyBorder="1" applyAlignment="1">
      <alignment horizontal="center" vertical="center" wrapText="1"/>
    </xf>
    <xf numFmtId="49" fontId="12" fillId="0" borderId="61" xfId="0" applyNumberFormat="1" applyFont="1" applyFill="1" applyBorder="1" applyAlignment="1">
      <alignment horizontal="center" vertical="center" wrapText="1"/>
    </xf>
    <xf numFmtId="1" fontId="11" fillId="0" borderId="63" xfId="0" applyNumberFormat="1" applyFont="1" applyFill="1" applyBorder="1" applyAlignment="1">
      <alignment horizontal="center" vertical="center"/>
    </xf>
    <xf numFmtId="175" fontId="0" fillId="0" borderId="0" xfId="0" applyNumberFormat="1" applyFont="1" applyAlignment="1">
      <alignment/>
    </xf>
    <xf numFmtId="0" fontId="12" fillId="0" borderId="73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left" vertical="center"/>
    </xf>
    <xf numFmtId="175" fontId="11" fillId="24" borderId="16" xfId="0" applyNumberFormat="1" applyFont="1" applyFill="1" applyBorder="1" applyAlignment="1">
      <alignment horizontal="center" vertical="center" wrapText="1"/>
    </xf>
    <xf numFmtId="0" fontId="11" fillId="24" borderId="16" xfId="0" applyNumberFormat="1" applyFont="1" applyFill="1" applyBorder="1" applyAlignment="1">
      <alignment horizontal="center" vertical="center"/>
    </xf>
    <xf numFmtId="0" fontId="12" fillId="24" borderId="10" xfId="0" applyNumberFormat="1" applyFont="1" applyFill="1" applyBorder="1" applyAlignment="1">
      <alignment horizontal="center" vertical="center"/>
    </xf>
    <xf numFmtId="0" fontId="12" fillId="24" borderId="10" xfId="0" applyNumberFormat="1" applyFont="1" applyFill="1" applyBorder="1" applyAlignment="1">
      <alignment horizontal="center" vertical="center" wrapText="1"/>
    </xf>
    <xf numFmtId="0" fontId="12" fillId="24" borderId="18" xfId="0" applyNumberFormat="1" applyFont="1" applyFill="1" applyBorder="1" applyAlignment="1">
      <alignment horizontal="center" vertical="center" wrapText="1"/>
    </xf>
    <xf numFmtId="0" fontId="12" fillId="24" borderId="12" xfId="0" applyNumberFormat="1" applyFont="1" applyFill="1" applyBorder="1" applyAlignment="1">
      <alignment horizontal="center" vertical="center" wrapText="1"/>
    </xf>
    <xf numFmtId="0" fontId="12" fillId="24" borderId="12" xfId="0" applyNumberFormat="1" applyFont="1" applyFill="1" applyBorder="1" applyAlignment="1">
      <alignment horizontal="center" vertical="center"/>
    </xf>
    <xf numFmtId="0" fontId="12" fillId="24" borderId="18" xfId="0" applyNumberFormat="1" applyFont="1" applyFill="1" applyBorder="1" applyAlignment="1">
      <alignment horizontal="center" vertical="center"/>
    </xf>
    <xf numFmtId="0" fontId="12" fillId="24" borderId="21" xfId="0" applyFont="1" applyFill="1" applyBorder="1" applyAlignment="1">
      <alignment horizontal="center" vertical="center" wrapText="1"/>
    </xf>
    <xf numFmtId="49" fontId="12" fillId="17" borderId="69" xfId="0" applyNumberFormat="1" applyFont="1" applyFill="1" applyBorder="1" applyAlignment="1">
      <alignment horizontal="center" vertical="center" wrapText="1"/>
    </xf>
    <xf numFmtId="2" fontId="12" fillId="24" borderId="18" xfId="0" applyNumberFormat="1" applyFont="1" applyFill="1" applyBorder="1" applyAlignment="1">
      <alignment horizontal="center" vertical="center"/>
    </xf>
    <xf numFmtId="2" fontId="12" fillId="24" borderId="12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2" fillId="0" borderId="14" xfId="0" applyFont="1" applyFill="1" applyBorder="1" applyAlignment="1">
      <alignment horizontal="center" vertical="center"/>
    </xf>
    <xf numFmtId="0" fontId="12" fillId="24" borderId="14" xfId="0" applyNumberFormat="1" applyFont="1" applyFill="1" applyBorder="1" applyAlignment="1">
      <alignment horizontal="center" vertical="center" wrapText="1"/>
    </xf>
    <xf numFmtId="0" fontId="12" fillId="24" borderId="11" xfId="0" applyFont="1" applyFill="1" applyBorder="1" applyAlignment="1">
      <alignment horizontal="center" vertical="center" wrapText="1"/>
    </xf>
    <xf numFmtId="0" fontId="12" fillId="24" borderId="10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 wrapText="1"/>
    </xf>
    <xf numFmtId="2" fontId="0" fillId="0" borderId="0" xfId="0" applyNumberFormat="1" applyFont="1" applyAlignment="1">
      <alignment/>
    </xf>
    <xf numFmtId="0" fontId="11" fillId="24" borderId="14" xfId="0" applyNumberFormat="1" applyFont="1" applyFill="1" applyBorder="1" applyAlignment="1">
      <alignment horizontal="center" vertical="center"/>
    </xf>
    <xf numFmtId="0" fontId="12" fillId="24" borderId="14" xfId="0" applyNumberFormat="1" applyFont="1" applyFill="1" applyBorder="1" applyAlignment="1">
      <alignment horizontal="center" vertical="center"/>
    </xf>
    <xf numFmtId="0" fontId="11" fillId="25" borderId="14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/>
    </xf>
    <xf numFmtId="0" fontId="12" fillId="0" borderId="21" xfId="0" applyFont="1" applyFill="1" applyBorder="1" applyAlignment="1">
      <alignment horizontal="center" vertical="center" wrapText="1"/>
    </xf>
    <xf numFmtId="49" fontId="12" fillId="0" borderId="48" xfId="0" applyNumberFormat="1" applyFont="1" applyFill="1" applyBorder="1" applyAlignment="1">
      <alignment horizontal="center" vertical="center" wrapText="1"/>
    </xf>
    <xf numFmtId="0" fontId="3" fillId="0" borderId="74" xfId="0" applyFont="1" applyBorder="1" applyAlignment="1">
      <alignment wrapText="1"/>
    </xf>
    <xf numFmtId="175" fontId="11" fillId="24" borderId="14" xfId="0" applyNumberFormat="1" applyFont="1" applyFill="1" applyBorder="1" applyAlignment="1">
      <alignment horizontal="center" vertical="center" wrapText="1"/>
    </xf>
    <xf numFmtId="0" fontId="3" fillId="0" borderId="75" xfId="0" applyFont="1" applyBorder="1" applyAlignment="1">
      <alignment wrapText="1"/>
    </xf>
    <xf numFmtId="175" fontId="11" fillId="25" borderId="16" xfId="0" applyNumberFormat="1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/>
    </xf>
    <xf numFmtId="0" fontId="0" fillId="0" borderId="45" xfId="0" applyFill="1" applyBorder="1" applyAlignment="1">
      <alignment horizontal="center"/>
    </xf>
    <xf numFmtId="0" fontId="16" fillId="0" borderId="45" xfId="0" applyFont="1" applyFill="1" applyBorder="1" applyAlignment="1">
      <alignment horizontal="left"/>
    </xf>
    <xf numFmtId="0" fontId="16" fillId="0" borderId="48" xfId="0" applyFont="1" applyFill="1" applyBorder="1" applyAlignment="1">
      <alignment horizontal="left"/>
    </xf>
    <xf numFmtId="0" fontId="9" fillId="0" borderId="45" xfId="0" applyFont="1" applyFill="1" applyBorder="1" applyAlignment="1">
      <alignment/>
    </xf>
    <xf numFmtId="0" fontId="3" fillId="0" borderId="45" xfId="0" applyFont="1" applyFill="1" applyBorder="1" applyAlignment="1">
      <alignment horizontal="left"/>
    </xf>
    <xf numFmtId="0" fontId="8" fillId="0" borderId="45" xfId="0" applyFont="1" applyFill="1" applyBorder="1" applyAlignment="1">
      <alignment horizontal="center"/>
    </xf>
    <xf numFmtId="0" fontId="9" fillId="0" borderId="48" xfId="0" applyFont="1" applyFill="1" applyBorder="1" applyAlignment="1">
      <alignment/>
    </xf>
    <xf numFmtId="0" fontId="3" fillId="0" borderId="48" xfId="0" applyFont="1" applyFill="1" applyBorder="1" applyAlignment="1">
      <alignment/>
    </xf>
    <xf numFmtId="0" fontId="3" fillId="0" borderId="48" xfId="0" applyFont="1" applyFill="1" applyBorder="1" applyAlignment="1">
      <alignment horizontal="left"/>
    </xf>
    <xf numFmtId="0" fontId="8" fillId="0" borderId="48" xfId="0" applyFont="1" applyFill="1" applyBorder="1" applyAlignment="1">
      <alignment horizontal="center"/>
    </xf>
    <xf numFmtId="0" fontId="8" fillId="0" borderId="48" xfId="0" applyFont="1" applyFill="1" applyBorder="1" applyAlignment="1">
      <alignment horizontal="left"/>
    </xf>
    <xf numFmtId="0" fontId="21" fillId="0" borderId="0" xfId="0" applyFont="1" applyFill="1" applyBorder="1" applyAlignment="1">
      <alignment/>
    </xf>
    <xf numFmtId="0" fontId="21" fillId="0" borderId="48" xfId="0" applyFont="1" applyFill="1" applyBorder="1" applyAlignment="1">
      <alignment/>
    </xf>
    <xf numFmtId="0" fontId="12" fillId="0" borderId="11" xfId="0" applyFont="1" applyFill="1" applyBorder="1" applyAlignment="1">
      <alignment horizontal="left" vertical="center" wrapText="1"/>
    </xf>
    <xf numFmtId="0" fontId="11" fillId="0" borderId="76" xfId="0" applyNumberFormat="1" applyFont="1" applyBorder="1" applyAlignment="1" applyProtection="1">
      <alignment horizontal="center" vertical="center"/>
      <protection/>
    </xf>
    <xf numFmtId="0" fontId="12" fillId="0" borderId="63" xfId="0" applyNumberFormat="1" applyFont="1" applyBorder="1" applyAlignment="1">
      <alignment horizontal="center" vertical="center" shrinkToFit="1"/>
    </xf>
    <xf numFmtId="0" fontId="12" fillId="0" borderId="51" xfId="0" applyNumberFormat="1" applyFont="1" applyBorder="1" applyAlignment="1">
      <alignment horizontal="center" vertical="center" shrinkToFit="1"/>
    </xf>
    <xf numFmtId="0" fontId="12" fillId="0" borderId="76" xfId="0" applyNumberFormat="1" applyFont="1" applyBorder="1" applyAlignment="1">
      <alignment horizontal="center" vertical="center" shrinkToFit="1"/>
    </xf>
    <xf numFmtId="0" fontId="12" fillId="0" borderId="51" xfId="0" applyNumberFormat="1" applyFont="1" applyBorder="1" applyAlignment="1">
      <alignment horizontal="center" vertical="center" wrapText="1" shrinkToFit="1"/>
    </xf>
    <xf numFmtId="0" fontId="12" fillId="0" borderId="52" xfId="0" applyNumberFormat="1" applyFont="1" applyBorder="1" applyAlignment="1">
      <alignment horizontal="center" vertical="center" wrapText="1" shrinkToFit="1"/>
    </xf>
    <xf numFmtId="0" fontId="12" fillId="0" borderId="76" xfId="0" applyNumberFormat="1" applyFont="1" applyBorder="1" applyAlignment="1">
      <alignment horizontal="center" vertical="center" wrapText="1" shrinkToFit="1"/>
    </xf>
    <xf numFmtId="0" fontId="12" fillId="0" borderId="64" xfId="0" applyNumberFormat="1" applyFont="1" applyBorder="1" applyAlignment="1">
      <alignment horizontal="center" vertical="center" shrinkToFit="1"/>
    </xf>
    <xf numFmtId="0" fontId="11" fillId="0" borderId="77" xfId="0" applyNumberFormat="1" applyFont="1" applyFill="1" applyBorder="1" applyAlignment="1">
      <alignment horizontal="center" vertical="center" wrapText="1" shrinkToFit="1"/>
    </xf>
    <xf numFmtId="0" fontId="11" fillId="0" borderId="78" xfId="0" applyNumberFormat="1" applyFont="1" applyFill="1" applyBorder="1" applyAlignment="1">
      <alignment horizontal="center" vertical="center" wrapText="1" shrinkToFit="1"/>
    </xf>
    <xf numFmtId="0" fontId="11" fillId="0" borderId="79" xfId="0" applyNumberFormat="1" applyFont="1" applyFill="1" applyBorder="1" applyAlignment="1">
      <alignment horizontal="center" vertical="center" wrapText="1" shrinkToFit="1"/>
    </xf>
    <xf numFmtId="0" fontId="11" fillId="0" borderId="80" xfId="0" applyNumberFormat="1" applyFont="1" applyFill="1" applyBorder="1" applyAlignment="1">
      <alignment horizontal="center" vertical="center" wrapText="1" shrinkToFit="1"/>
    </xf>
    <xf numFmtId="0" fontId="11" fillId="0" borderId="81" xfId="0" applyNumberFormat="1" applyFont="1" applyFill="1" applyBorder="1" applyAlignment="1">
      <alignment horizontal="center" vertical="center" wrapText="1" shrinkToFit="1"/>
    </xf>
    <xf numFmtId="0" fontId="11" fillId="0" borderId="82" xfId="0" applyNumberFormat="1" applyFont="1" applyFill="1" applyBorder="1" applyAlignment="1">
      <alignment horizontal="center" vertical="center" wrapText="1" shrinkToFit="1"/>
    </xf>
    <xf numFmtId="0" fontId="11" fillId="0" borderId="83" xfId="0" applyNumberFormat="1" applyFont="1" applyFill="1" applyBorder="1" applyAlignment="1">
      <alignment horizontal="center" vertical="center" wrapText="1" shrinkToFit="1"/>
    </xf>
    <xf numFmtId="0" fontId="11" fillId="0" borderId="84" xfId="0" applyNumberFormat="1" applyFont="1" applyFill="1" applyBorder="1" applyAlignment="1">
      <alignment horizontal="center" vertical="center" wrapText="1" shrinkToFit="1"/>
    </xf>
    <xf numFmtId="0" fontId="11" fillId="0" borderId="85" xfId="0" applyNumberFormat="1" applyFont="1" applyFill="1" applyBorder="1" applyAlignment="1">
      <alignment horizontal="center" vertical="center" wrapText="1" shrinkToFit="1"/>
    </xf>
    <xf numFmtId="1" fontId="11" fillId="0" borderId="86" xfId="0" applyNumberFormat="1" applyFont="1" applyFill="1" applyBorder="1" applyAlignment="1">
      <alignment horizontal="center" wrapText="1"/>
    </xf>
    <xf numFmtId="1" fontId="11" fillId="0" borderId="87" xfId="0" applyNumberFormat="1" applyFont="1" applyFill="1" applyBorder="1" applyAlignment="1">
      <alignment horizontal="center" wrapText="1"/>
    </xf>
    <xf numFmtId="1" fontId="11" fillId="0" borderId="88" xfId="0" applyNumberFormat="1" applyFont="1" applyFill="1" applyBorder="1" applyAlignment="1">
      <alignment horizontal="center" wrapText="1"/>
    </xf>
    <xf numFmtId="0" fontId="12" fillId="0" borderId="21" xfId="0" applyFont="1" applyFill="1" applyBorder="1" applyAlignment="1">
      <alignment horizontal="left" vertical="center" wrapText="1"/>
    </xf>
    <xf numFmtId="0" fontId="11" fillId="0" borderId="50" xfId="0" applyNumberFormat="1" applyFont="1" applyFill="1" applyBorder="1" applyAlignment="1">
      <alignment horizontal="center" vertical="center" wrapText="1"/>
    </xf>
    <xf numFmtId="0" fontId="12" fillId="0" borderId="50" xfId="0" applyFont="1" applyFill="1" applyBorder="1" applyAlignment="1">
      <alignment horizontal="center" vertical="center" wrapText="1"/>
    </xf>
    <xf numFmtId="0" fontId="12" fillId="0" borderId="72" xfId="0" applyNumberFormat="1" applyFont="1" applyBorder="1" applyAlignment="1">
      <alignment horizontal="center" vertical="center" shrinkToFit="1"/>
    </xf>
    <xf numFmtId="0" fontId="12" fillId="0" borderId="19" xfId="0" applyNumberFormat="1" applyFont="1" applyBorder="1" applyAlignment="1">
      <alignment horizontal="center" vertical="center" shrinkToFit="1"/>
    </xf>
    <xf numFmtId="0" fontId="11" fillId="0" borderId="26" xfId="0" applyNumberFormat="1" applyFont="1" applyBorder="1" applyAlignment="1" applyProtection="1">
      <alignment horizontal="center" vertical="center"/>
      <protection/>
    </xf>
    <xf numFmtId="0" fontId="11" fillId="0" borderId="89" xfId="0" applyFont="1" applyFill="1" applyBorder="1" applyAlignment="1">
      <alignment horizontal="right" vertical="center" wrapText="1" shrinkToFit="1"/>
    </xf>
    <xf numFmtId="0" fontId="11" fillId="0" borderId="90" xfId="0" applyFont="1" applyFill="1" applyBorder="1" applyAlignment="1">
      <alignment horizontal="right" vertical="center" wrapText="1" shrinkToFit="1"/>
    </xf>
    <xf numFmtId="0" fontId="11" fillId="0" borderId="91" xfId="0" applyFont="1" applyFill="1" applyBorder="1" applyAlignment="1">
      <alignment horizontal="right" vertical="center" wrapText="1" shrinkToFit="1"/>
    </xf>
    <xf numFmtId="0" fontId="11" fillId="0" borderId="23" xfId="0" applyNumberFormat="1" applyFont="1" applyBorder="1" applyAlignment="1" applyProtection="1">
      <alignment horizontal="center" vertical="center"/>
      <protection/>
    </xf>
    <xf numFmtId="0" fontId="12" fillId="0" borderId="15" xfId="0" applyNumberFormat="1" applyFont="1" applyBorder="1" applyAlignment="1">
      <alignment horizontal="center" vertical="center" shrinkToFit="1"/>
    </xf>
    <xf numFmtId="0" fontId="12" fillId="0" borderId="26" xfId="0" applyNumberFormat="1" applyFont="1" applyBorder="1" applyAlignment="1">
      <alignment horizontal="center" vertical="center" shrinkToFit="1"/>
    </xf>
    <xf numFmtId="0" fontId="12" fillId="0" borderId="67" xfId="0" applyNumberFormat="1" applyFont="1" applyBorder="1" applyAlignment="1">
      <alignment horizontal="center" vertical="center" shrinkToFit="1"/>
    </xf>
    <xf numFmtId="0" fontId="11" fillId="0" borderId="14" xfId="0" applyNumberFormat="1" applyFont="1" applyBorder="1" applyAlignment="1" applyProtection="1">
      <alignment horizontal="center" vertical="center"/>
      <protection/>
    </xf>
    <xf numFmtId="0" fontId="11" fillId="0" borderId="92" xfId="0" applyNumberFormat="1" applyFont="1" applyFill="1" applyBorder="1" applyAlignment="1">
      <alignment horizontal="center" vertical="center" wrapText="1" shrinkToFit="1"/>
    </xf>
    <xf numFmtId="0" fontId="11" fillId="0" borderId="36" xfId="0" applyNumberFormat="1" applyFont="1" applyBorder="1" applyAlignment="1" applyProtection="1">
      <alignment horizontal="center" vertical="center"/>
      <protection/>
    </xf>
    <xf numFmtId="0" fontId="11" fillId="0" borderId="37" xfId="0" applyNumberFormat="1" applyFont="1" applyBorder="1" applyAlignment="1" applyProtection="1">
      <alignment horizontal="center" vertical="center"/>
      <protection/>
    </xf>
    <xf numFmtId="0" fontId="11" fillId="0" borderId="41" xfId="0" applyNumberFormat="1" applyFont="1" applyBorder="1" applyAlignment="1" applyProtection="1">
      <alignment horizontal="center" vertical="center"/>
      <protection/>
    </xf>
    <xf numFmtId="0" fontId="11" fillId="0" borderId="15" xfId="0" applyNumberFormat="1" applyFont="1" applyBorder="1" applyAlignment="1" applyProtection="1">
      <alignment horizontal="center" vertical="center"/>
      <protection/>
    </xf>
    <xf numFmtId="0" fontId="11" fillId="0" borderId="24" xfId="0" applyNumberFormat="1" applyFont="1" applyBorder="1" applyAlignment="1" applyProtection="1">
      <alignment horizontal="center" vertical="center"/>
      <protection/>
    </xf>
    <xf numFmtId="0" fontId="11" fillId="0" borderId="65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>
      <alignment/>
    </xf>
    <xf numFmtId="49" fontId="8" fillId="0" borderId="0" xfId="0" applyNumberFormat="1" applyFont="1" applyBorder="1" applyAlignment="1" applyProtection="1">
      <alignment horizontal="center" vertical="justify" wrapText="1"/>
      <protection/>
    </xf>
    <xf numFmtId="0" fontId="8" fillId="0" borderId="0" xfId="0" applyFont="1" applyBorder="1" applyAlignment="1" applyProtection="1">
      <alignment/>
      <protection/>
    </xf>
    <xf numFmtId="11" fontId="8" fillId="0" borderId="0" xfId="0" applyNumberFormat="1" applyFont="1" applyBorder="1" applyAlignment="1" applyProtection="1">
      <alignment horizontal="left" vertical="justify" wrapText="1"/>
      <protection/>
    </xf>
    <xf numFmtId="0" fontId="8" fillId="0" borderId="45" xfId="0" applyFont="1" applyBorder="1" applyAlignment="1" applyProtection="1">
      <alignment vertical="justify"/>
      <protection/>
    </xf>
    <xf numFmtId="0" fontId="8" fillId="0" borderId="45" xfId="0" applyFont="1" applyBorder="1" applyAlignment="1" applyProtection="1">
      <alignment horizontal="right"/>
      <protection/>
    </xf>
    <xf numFmtId="0" fontId="7" fillId="0" borderId="0" xfId="0" applyNumberFormat="1" applyFont="1" applyBorder="1" applyAlignment="1" applyProtection="1">
      <alignment horizontal="left" vertical="justify"/>
      <protection/>
    </xf>
    <xf numFmtId="49" fontId="12" fillId="0" borderId="0" xfId="0" applyNumberFormat="1" applyFont="1" applyBorder="1" applyAlignment="1">
      <alignment horizontal="center" vertical="justify" wrapText="1"/>
    </xf>
    <xf numFmtId="49" fontId="12" fillId="0" borderId="0" xfId="0" applyNumberFormat="1" applyFont="1" applyBorder="1" applyAlignment="1" applyProtection="1">
      <alignment horizontal="center" vertical="justify" wrapText="1"/>
      <protection/>
    </xf>
    <xf numFmtId="49" fontId="11" fillId="0" borderId="0" xfId="0" applyNumberFormat="1" applyFont="1" applyBorder="1" applyAlignment="1" applyProtection="1">
      <alignment horizontal="left" vertical="justify"/>
      <protection/>
    </xf>
    <xf numFmtId="49" fontId="11" fillId="0" borderId="45" xfId="0" applyNumberFormat="1" applyFont="1" applyBorder="1" applyAlignment="1" applyProtection="1">
      <alignment horizontal="left" vertical="justify"/>
      <protection/>
    </xf>
    <xf numFmtId="0" fontId="11" fillId="0" borderId="45" xfId="0" applyFont="1" applyBorder="1" applyAlignment="1" applyProtection="1">
      <alignment horizontal="right"/>
      <protection/>
    </xf>
    <xf numFmtId="0" fontId="12" fillId="0" borderId="45" xfId="0" applyFont="1" applyBorder="1" applyAlignment="1" applyProtection="1">
      <alignment horizontal="right"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/>
      <protection/>
    </xf>
    <xf numFmtId="0" fontId="11" fillId="0" borderId="0" xfId="0" applyNumberFormat="1" applyFont="1" applyBorder="1" applyAlignment="1" applyProtection="1">
      <alignment horizontal="left" vertical="justify"/>
      <protection/>
    </xf>
    <xf numFmtId="0" fontId="11" fillId="0" borderId="0" xfId="0" applyFont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49" fontId="11" fillId="0" borderId="0" xfId="0" applyNumberFormat="1" applyFont="1" applyBorder="1" applyAlignment="1" applyProtection="1">
      <alignment horizontal="center" vertical="justify" wrapText="1"/>
      <protection/>
    </xf>
    <xf numFmtId="0" fontId="11" fillId="0" borderId="0" xfId="0" applyFont="1" applyBorder="1" applyAlignment="1" applyProtection="1">
      <alignment horizontal="left"/>
      <protection/>
    </xf>
    <xf numFmtId="0" fontId="11" fillId="0" borderId="0" xfId="0" applyFont="1" applyBorder="1" applyAlignment="1" applyProtection="1">
      <alignment horizontal="left" vertical="justify"/>
      <protection/>
    </xf>
    <xf numFmtId="11" fontId="12" fillId="0" borderId="0" xfId="0" applyNumberFormat="1" applyFont="1" applyBorder="1" applyAlignment="1" applyProtection="1">
      <alignment horizontal="left" vertical="justify" wrapText="1"/>
      <protection/>
    </xf>
    <xf numFmtId="0" fontId="12" fillId="0" borderId="45" xfId="0" applyFont="1" applyBorder="1" applyAlignment="1" applyProtection="1">
      <alignment vertical="justify"/>
      <protection/>
    </xf>
    <xf numFmtId="0" fontId="11" fillId="0" borderId="0" xfId="0" applyFont="1" applyBorder="1" applyAlignment="1" applyProtection="1">
      <alignment horizontal="right"/>
      <protection/>
    </xf>
    <xf numFmtId="0" fontId="12" fillId="0" borderId="0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/>
      <protection/>
    </xf>
    <xf numFmtId="0" fontId="9" fillId="0" borderId="51" xfId="0" applyNumberFormat="1" applyFont="1" applyBorder="1" applyAlignment="1">
      <alignment horizontal="center" vertical="center" shrinkToFit="1"/>
    </xf>
    <xf numFmtId="0" fontId="9" fillId="0" borderId="64" xfId="0" applyNumberFormat="1" applyFont="1" applyBorder="1" applyAlignment="1">
      <alignment horizontal="center" vertical="center" shrinkToFit="1"/>
    </xf>
    <xf numFmtId="0" fontId="12" fillId="0" borderId="20" xfId="0" applyNumberFormat="1" applyFont="1" applyBorder="1" applyAlignment="1">
      <alignment horizontal="center" vertical="center" shrinkToFit="1"/>
    </xf>
    <xf numFmtId="0" fontId="11" fillId="0" borderId="23" xfId="0" applyNumberFormat="1" applyFont="1" applyFill="1" applyBorder="1" applyAlignment="1">
      <alignment horizontal="center" vertical="center" wrapText="1" shrinkToFit="1"/>
    </xf>
    <xf numFmtId="0" fontId="11" fillId="0" borderId="15" xfId="0" applyNumberFormat="1" applyFont="1" applyFill="1" applyBorder="1" applyAlignment="1">
      <alignment horizontal="center" vertical="center" wrapText="1" shrinkToFit="1"/>
    </xf>
    <xf numFmtId="0" fontId="11" fillId="0" borderId="26" xfId="0" applyNumberFormat="1" applyFont="1" applyFill="1" applyBorder="1" applyAlignment="1">
      <alignment horizontal="center" vertical="center" wrapText="1" shrinkToFit="1"/>
    </xf>
    <xf numFmtId="0" fontId="11" fillId="0" borderId="24" xfId="0" applyNumberFormat="1" applyFont="1" applyFill="1" applyBorder="1" applyAlignment="1">
      <alignment horizontal="center" vertical="center" wrapText="1" shrinkToFit="1"/>
    </xf>
    <xf numFmtId="0" fontId="11" fillId="0" borderId="65" xfId="0" applyNumberFormat="1" applyFont="1" applyFill="1" applyBorder="1" applyAlignment="1">
      <alignment horizontal="center" vertical="center" wrapText="1" shrinkToFit="1"/>
    </xf>
    <xf numFmtId="0" fontId="11" fillId="0" borderId="50" xfId="0" applyNumberFormat="1" applyFont="1" applyBorder="1" applyAlignment="1" applyProtection="1">
      <alignment horizontal="center" vertical="center"/>
      <protection/>
    </xf>
    <xf numFmtId="0" fontId="11" fillId="0" borderId="36" xfId="0" applyNumberFormat="1" applyFont="1" applyFill="1" applyBorder="1" applyAlignment="1">
      <alignment horizontal="center" vertical="center" wrapText="1" shrinkToFit="1"/>
    </xf>
    <xf numFmtId="0" fontId="11" fillId="0" borderId="41" xfId="0" applyNumberFormat="1" applyFont="1" applyFill="1" applyBorder="1" applyAlignment="1">
      <alignment horizontal="center" vertical="center" wrapText="1" shrinkToFit="1"/>
    </xf>
    <xf numFmtId="0" fontId="11" fillId="0" borderId="37" xfId="0" applyNumberFormat="1" applyFont="1" applyFill="1" applyBorder="1" applyAlignment="1">
      <alignment horizontal="center" vertical="center" wrapText="1" shrinkToFit="1"/>
    </xf>
    <xf numFmtId="0" fontId="11" fillId="0" borderId="43" xfId="0" applyNumberFormat="1" applyFont="1" applyFill="1" applyBorder="1" applyAlignment="1">
      <alignment horizontal="center" vertical="center" wrapText="1" shrinkToFit="1"/>
    </xf>
    <xf numFmtId="0" fontId="11" fillId="0" borderId="93" xfId="0" applyNumberFormat="1" applyFont="1" applyFill="1" applyBorder="1" applyAlignment="1">
      <alignment horizontal="center" vertical="center" wrapText="1" shrinkToFit="1"/>
    </xf>
    <xf numFmtId="49" fontId="12" fillId="0" borderId="94" xfId="0" applyNumberFormat="1" applyFont="1" applyFill="1" applyBorder="1" applyAlignment="1">
      <alignment horizontal="center" vertical="center" wrapText="1"/>
    </xf>
    <xf numFmtId="0" fontId="11" fillId="0" borderId="95" xfId="0" applyNumberFormat="1" applyFont="1" applyFill="1" applyBorder="1" applyAlignment="1">
      <alignment horizontal="center" vertical="center" wrapText="1" shrinkToFit="1"/>
    </xf>
    <xf numFmtId="0" fontId="11" fillId="0" borderId="96" xfId="0" applyNumberFormat="1" applyFont="1" applyFill="1" applyBorder="1" applyAlignment="1">
      <alignment horizontal="center" vertical="center" wrapText="1" shrinkToFit="1"/>
    </xf>
    <xf numFmtId="0" fontId="6" fillId="0" borderId="41" xfId="0" applyNumberFormat="1" applyFont="1" applyBorder="1" applyAlignment="1" applyProtection="1">
      <alignment horizontal="center" vertical="center"/>
      <protection/>
    </xf>
    <xf numFmtId="0" fontId="12" fillId="0" borderId="45" xfId="0" applyFont="1" applyBorder="1" applyAlignment="1" applyProtection="1">
      <alignment horizontal="center"/>
      <protection/>
    </xf>
    <xf numFmtId="0" fontId="8" fillId="0" borderId="0" xfId="0" applyFont="1" applyFill="1" applyBorder="1" applyAlignment="1">
      <alignment/>
    </xf>
    <xf numFmtId="0" fontId="10" fillId="0" borderId="42" xfId="0" applyNumberFormat="1" applyFont="1" applyFill="1" applyBorder="1" applyAlignment="1">
      <alignment horizontal="center" vertical="center"/>
    </xf>
    <xf numFmtId="0" fontId="12" fillId="0" borderId="52" xfId="0" applyNumberFormat="1" applyFont="1" applyBorder="1" applyAlignment="1">
      <alignment horizontal="center" vertical="center" shrinkToFit="1"/>
    </xf>
    <xf numFmtId="0" fontId="11" fillId="0" borderId="31" xfId="0" applyNumberFormat="1" applyFont="1" applyFill="1" applyBorder="1" applyAlignment="1">
      <alignment horizontal="center" vertical="center" wrapText="1" shrinkToFit="1"/>
    </xf>
    <xf numFmtId="0" fontId="11" fillId="0" borderId="42" xfId="0" applyNumberFormat="1" applyFont="1" applyFill="1" applyBorder="1" applyAlignment="1">
      <alignment horizontal="center" vertical="center" wrapText="1" shrinkToFit="1"/>
    </xf>
    <xf numFmtId="0" fontId="11" fillId="0" borderId="97" xfId="0" applyNumberFormat="1" applyFont="1" applyFill="1" applyBorder="1" applyAlignment="1">
      <alignment horizontal="center" vertical="center" wrapText="1" shrinkToFit="1"/>
    </xf>
    <xf numFmtId="0" fontId="11" fillId="0" borderId="42" xfId="0" applyNumberFormat="1" applyFont="1" applyBorder="1" applyAlignment="1" applyProtection="1">
      <alignment horizontal="center" vertical="center"/>
      <protection/>
    </xf>
    <xf numFmtId="0" fontId="12" fillId="0" borderId="48" xfId="0" applyFont="1" applyFill="1" applyBorder="1" applyAlignment="1">
      <alignment horizontal="center"/>
    </xf>
    <xf numFmtId="0" fontId="11" fillId="0" borderId="43" xfId="0" applyNumberFormat="1" applyFont="1" applyBorder="1" applyAlignment="1" applyProtection="1">
      <alignment horizontal="center" vertical="center"/>
      <protection/>
    </xf>
    <xf numFmtId="0" fontId="11" fillId="0" borderId="93" xfId="0" applyNumberFormat="1" applyFont="1" applyBorder="1" applyAlignment="1" applyProtection="1">
      <alignment horizontal="center" vertical="center"/>
      <protection/>
    </xf>
    <xf numFmtId="0" fontId="11" fillId="0" borderId="98" xfId="0" applyNumberFormat="1" applyFont="1" applyFill="1" applyBorder="1" applyAlignment="1">
      <alignment horizontal="center" vertical="center" wrapText="1" shrinkToFit="1"/>
    </xf>
    <xf numFmtId="0" fontId="11" fillId="0" borderId="99" xfId="0" applyNumberFormat="1" applyFont="1" applyFill="1" applyBorder="1" applyAlignment="1">
      <alignment horizontal="center" vertical="center" wrapText="1" shrinkToFit="1"/>
    </xf>
    <xf numFmtId="0" fontId="12" fillId="0" borderId="23" xfId="0" applyNumberFormat="1" applyFont="1" applyBorder="1" applyAlignment="1">
      <alignment horizontal="center" vertical="center" shrinkToFit="1"/>
    </xf>
    <xf numFmtId="0" fontId="3" fillId="0" borderId="100" xfId="0" applyNumberFormat="1" applyFont="1" applyFill="1" applyBorder="1" applyAlignment="1">
      <alignment horizontal="center" vertical="center" wrapText="1"/>
    </xf>
    <xf numFmtId="0" fontId="11" fillId="0" borderId="101" xfId="0" applyFont="1" applyFill="1" applyBorder="1" applyAlignment="1">
      <alignment/>
    </xf>
    <xf numFmtId="0" fontId="11" fillId="0" borderId="101" xfId="0" applyFont="1" applyFill="1" applyBorder="1" applyAlignment="1">
      <alignment horizontal="center"/>
    </xf>
    <xf numFmtId="0" fontId="11" fillId="0" borderId="100" xfId="0" applyNumberFormat="1" applyFont="1" applyFill="1" applyBorder="1" applyAlignment="1">
      <alignment horizontal="center" vertical="justify" wrapText="1"/>
    </xf>
    <xf numFmtId="0" fontId="11" fillId="0" borderId="102" xfId="0" applyFont="1" applyFill="1" applyBorder="1" applyAlignment="1">
      <alignment/>
    </xf>
    <xf numFmtId="0" fontId="11" fillId="0" borderId="10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103" xfId="0" applyFont="1" applyFill="1" applyBorder="1" applyAlignment="1">
      <alignment horizontal="center"/>
    </xf>
    <xf numFmtId="11" fontId="11" fillId="0" borderId="103" xfId="0" applyNumberFormat="1" applyFont="1" applyFill="1" applyBorder="1" applyAlignment="1">
      <alignment horizontal="center" vertical="justify" wrapText="1"/>
    </xf>
    <xf numFmtId="11" fontId="11" fillId="0" borderId="0" xfId="0" applyNumberFormat="1" applyFont="1" applyFill="1" applyBorder="1" applyAlignment="1">
      <alignment horizontal="center" vertical="justify" wrapText="1"/>
    </xf>
    <xf numFmtId="0" fontId="11" fillId="0" borderId="104" xfId="0" applyFont="1" applyFill="1" applyBorder="1" applyAlignment="1">
      <alignment/>
    </xf>
    <xf numFmtId="0" fontId="11" fillId="0" borderId="105" xfId="0" applyFont="1" applyFill="1" applyBorder="1" applyAlignment="1">
      <alignment horizontal="center"/>
    </xf>
    <xf numFmtId="0" fontId="11" fillId="0" borderId="106" xfId="0" applyFont="1" applyFill="1" applyBorder="1" applyAlignment="1">
      <alignment horizontal="center"/>
    </xf>
    <xf numFmtId="0" fontId="11" fillId="0" borderId="107" xfId="0" applyFont="1" applyFill="1" applyBorder="1" applyAlignment="1">
      <alignment horizontal="center"/>
    </xf>
    <xf numFmtId="0" fontId="11" fillId="0" borderId="108" xfId="0" applyFont="1" applyFill="1" applyBorder="1" applyAlignment="1">
      <alignment/>
    </xf>
    <xf numFmtId="0" fontId="11" fillId="0" borderId="108" xfId="0" applyFont="1" applyFill="1" applyBorder="1" applyAlignment="1">
      <alignment horizontal="center"/>
    </xf>
    <xf numFmtId="0" fontId="11" fillId="0" borderId="109" xfId="0" applyNumberFormat="1" applyFont="1" applyFill="1" applyBorder="1" applyAlignment="1">
      <alignment horizontal="center" vertical="justify" wrapText="1"/>
    </xf>
    <xf numFmtId="0" fontId="11" fillId="0" borderId="106" xfId="0" applyFont="1" applyFill="1" applyBorder="1" applyAlignment="1">
      <alignment/>
    </xf>
    <xf numFmtId="0" fontId="11" fillId="0" borderId="107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110" xfId="0" applyFont="1" applyFill="1" applyBorder="1" applyAlignment="1">
      <alignment horizontal="center" vertical="center"/>
    </xf>
    <xf numFmtId="0" fontId="11" fillId="0" borderId="100" xfId="0" applyFont="1" applyFill="1" applyBorder="1" applyAlignment="1">
      <alignment horizontal="center" vertical="center"/>
    </xf>
    <xf numFmtId="0" fontId="11" fillId="0" borderId="80" xfId="0" applyFont="1" applyFill="1" applyBorder="1" applyAlignment="1">
      <alignment horizontal="center" vertical="center"/>
    </xf>
    <xf numFmtId="0" fontId="11" fillId="0" borderId="109" xfId="0" applyFont="1" applyFill="1" applyBorder="1" applyAlignment="1">
      <alignment/>
    </xf>
    <xf numFmtId="0" fontId="11" fillId="0" borderId="109" xfId="0" applyFont="1" applyFill="1" applyBorder="1" applyAlignment="1">
      <alignment horizontal="center"/>
    </xf>
    <xf numFmtId="49" fontId="11" fillId="0" borderId="104" xfId="0" applyNumberFormat="1" applyFont="1" applyFill="1" applyBorder="1" applyAlignment="1">
      <alignment horizontal="center" vertical="justify" wrapText="1"/>
    </xf>
    <xf numFmtId="49" fontId="11" fillId="0" borderId="105" xfId="0" applyNumberFormat="1" applyFont="1" applyFill="1" applyBorder="1" applyAlignment="1">
      <alignment horizontal="center" vertical="justify"/>
    </xf>
    <xf numFmtId="0" fontId="11" fillId="0" borderId="111" xfId="0" applyFont="1" applyFill="1" applyBorder="1" applyAlignment="1">
      <alignment horizontal="center" vertical="center"/>
    </xf>
    <xf numFmtId="0" fontId="12" fillId="0" borderId="69" xfId="0" applyFont="1" applyFill="1" applyBorder="1" applyAlignment="1">
      <alignment horizontal="center"/>
    </xf>
    <xf numFmtId="0" fontId="12" fillId="0" borderId="59" xfId="0" applyNumberFormat="1" applyFont="1" applyFill="1" applyBorder="1" applyAlignment="1">
      <alignment horizontal="center" vertical="justify" wrapText="1"/>
    </xf>
    <xf numFmtId="0" fontId="12" fillId="0" borderId="112" xfId="0" applyNumberFormat="1" applyFont="1" applyFill="1" applyBorder="1" applyAlignment="1">
      <alignment horizontal="center" vertical="justify" wrapText="1"/>
    </xf>
    <xf numFmtId="175" fontId="12" fillId="0" borderId="113" xfId="0" applyNumberFormat="1" applyFont="1" applyFill="1" applyBorder="1" applyAlignment="1">
      <alignment horizontal="center" vertical="center"/>
    </xf>
    <xf numFmtId="175" fontId="3" fillId="0" borderId="114" xfId="0" applyNumberFormat="1" applyFont="1" applyFill="1" applyBorder="1" applyAlignment="1">
      <alignment horizontal="center" vertical="center"/>
    </xf>
    <xf numFmtId="0" fontId="12" fillId="0" borderId="115" xfId="0" applyFont="1" applyFill="1" applyBorder="1" applyAlignment="1">
      <alignment/>
    </xf>
    <xf numFmtId="0" fontId="12" fillId="0" borderId="112" xfId="0" applyFont="1" applyFill="1" applyBorder="1" applyAlignment="1">
      <alignment/>
    </xf>
    <xf numFmtId="0" fontId="12" fillId="0" borderId="116" xfId="0" applyFont="1" applyFill="1" applyBorder="1" applyAlignment="1">
      <alignment/>
    </xf>
    <xf numFmtId="0" fontId="12" fillId="0" borderId="59" xfId="0" applyFont="1" applyFill="1" applyBorder="1" applyAlignment="1">
      <alignment/>
    </xf>
    <xf numFmtId="49" fontId="11" fillId="0" borderId="117" xfId="0" applyNumberFormat="1" applyFont="1" applyFill="1" applyBorder="1" applyAlignment="1">
      <alignment horizontal="center" vertical="justify" wrapText="1"/>
    </xf>
    <xf numFmtId="49" fontId="12" fillId="0" borderId="59" xfId="0" applyNumberFormat="1" applyFont="1" applyFill="1" applyBorder="1" applyAlignment="1">
      <alignment horizontal="center" vertical="justify" wrapText="1"/>
    </xf>
    <xf numFmtId="49" fontId="11" fillId="0" borderId="118" xfId="0" applyNumberFormat="1" applyFont="1" applyFill="1" applyBorder="1" applyAlignment="1">
      <alignment horizontal="left" vertical="justify"/>
    </xf>
    <xf numFmtId="0" fontId="3" fillId="0" borderId="0" xfId="0" applyNumberFormat="1" applyFont="1" applyFill="1" applyBorder="1" applyAlignment="1">
      <alignment horizontal="center" vertical="center" wrapText="1"/>
    </xf>
    <xf numFmtId="0" fontId="11" fillId="0" borderId="53" xfId="0" applyNumberFormat="1" applyFont="1" applyFill="1" applyBorder="1" applyAlignment="1">
      <alignment horizontal="center" vertical="justify" wrapText="1"/>
    </xf>
    <xf numFmtId="0" fontId="11" fillId="0" borderId="48" xfId="0" applyNumberFormat="1" applyFont="1" applyFill="1" applyBorder="1" applyAlignment="1">
      <alignment horizontal="center" vertical="justify" wrapText="1"/>
    </xf>
    <xf numFmtId="0" fontId="12" fillId="0" borderId="119" xfId="0" applyFont="1" applyFill="1" applyBorder="1" applyAlignment="1">
      <alignment horizontal="center"/>
    </xf>
    <xf numFmtId="0" fontId="12" fillId="0" borderId="119" xfId="0" applyFont="1" applyFill="1" applyBorder="1" applyAlignment="1">
      <alignment/>
    </xf>
    <xf numFmtId="0" fontId="12" fillId="0" borderId="120" xfId="0" applyFont="1" applyFill="1" applyBorder="1" applyAlignment="1">
      <alignment/>
    </xf>
    <xf numFmtId="0" fontId="12" fillId="0" borderId="48" xfId="0" applyFont="1" applyFill="1" applyBorder="1" applyAlignment="1">
      <alignment/>
    </xf>
    <xf numFmtId="0" fontId="12" fillId="0" borderId="121" xfId="0" applyFont="1" applyFill="1" applyBorder="1" applyAlignment="1">
      <alignment/>
    </xf>
    <xf numFmtId="0" fontId="12" fillId="0" borderId="53" xfId="0" applyFont="1" applyFill="1" applyBorder="1" applyAlignment="1">
      <alignment/>
    </xf>
    <xf numFmtId="49" fontId="11" fillId="0" borderId="18" xfId="0" applyNumberFormat="1" applyFont="1" applyFill="1" applyBorder="1" applyAlignment="1">
      <alignment horizontal="center" vertical="justify" wrapText="1"/>
    </xf>
    <xf numFmtId="49" fontId="12" fillId="0" borderId="53" xfId="0" applyNumberFormat="1" applyFont="1" applyFill="1" applyBorder="1" applyAlignment="1">
      <alignment horizontal="center" vertical="justify" wrapText="1"/>
    </xf>
    <xf numFmtId="49" fontId="11" fillId="0" borderId="33" xfId="0" applyNumberFormat="1" applyFont="1" applyFill="1" applyBorder="1" applyAlignment="1">
      <alignment horizontal="left" vertical="justify"/>
    </xf>
    <xf numFmtId="0" fontId="12" fillId="0" borderId="53" xfId="0" applyFont="1" applyFill="1" applyBorder="1" applyAlignment="1">
      <alignment horizontal="center"/>
    </xf>
    <xf numFmtId="0" fontId="12" fillId="0" borderId="119" xfId="0" applyFont="1" applyFill="1" applyBorder="1" applyAlignment="1">
      <alignment horizontal="center" vertical="center"/>
    </xf>
    <xf numFmtId="49" fontId="11" fillId="0" borderId="120" xfId="0" applyNumberFormat="1" applyFont="1" applyFill="1" applyBorder="1" applyAlignment="1">
      <alignment horizontal="center" vertical="justify" wrapText="1"/>
    </xf>
    <xf numFmtId="49" fontId="12" fillId="0" borderId="48" xfId="0" applyNumberFormat="1" applyFont="1" applyFill="1" applyBorder="1" applyAlignment="1">
      <alignment horizontal="center" vertical="justify" wrapText="1"/>
    </xf>
    <xf numFmtId="49" fontId="11" fillId="0" borderId="121" xfId="0" applyNumberFormat="1" applyFont="1" applyFill="1" applyBorder="1" applyAlignment="1">
      <alignment horizontal="left" vertical="justify"/>
    </xf>
    <xf numFmtId="49" fontId="11" fillId="0" borderId="53" xfId="0" applyNumberFormat="1" applyFont="1" applyFill="1" applyBorder="1" applyAlignment="1">
      <alignment horizontal="center" vertical="justify" wrapText="1"/>
    </xf>
    <xf numFmtId="49" fontId="11" fillId="0" borderId="33" xfId="0" applyNumberFormat="1" applyFont="1" applyFill="1" applyBorder="1" applyAlignment="1">
      <alignment horizontal="center" vertical="justify" wrapText="1"/>
    </xf>
    <xf numFmtId="0" fontId="12" fillId="0" borderId="122" xfId="0" applyFont="1" applyFill="1" applyBorder="1" applyAlignment="1">
      <alignment/>
    </xf>
    <xf numFmtId="0" fontId="12" fillId="0" borderId="123" xfId="0" applyFont="1" applyFill="1" applyBorder="1" applyAlignment="1">
      <alignment/>
    </xf>
    <xf numFmtId="0" fontId="12" fillId="0" borderId="124" xfId="0" applyFont="1" applyFill="1" applyBorder="1" applyAlignment="1">
      <alignment/>
    </xf>
    <xf numFmtId="0" fontId="12" fillId="0" borderId="125" xfId="0" applyFont="1" applyFill="1" applyBorder="1" applyAlignment="1">
      <alignment/>
    </xf>
    <xf numFmtId="0" fontId="12" fillId="0" borderId="70" xfId="0" applyFont="1" applyFill="1" applyBorder="1" applyAlignment="1">
      <alignment/>
    </xf>
    <xf numFmtId="49" fontId="11" fillId="0" borderId="68" xfId="0" applyNumberFormat="1" applyFont="1" applyFill="1" applyBorder="1" applyAlignment="1">
      <alignment horizontal="center" vertical="justify" wrapText="1"/>
    </xf>
    <xf numFmtId="49" fontId="12" fillId="0" borderId="70" xfId="0" applyNumberFormat="1" applyFont="1" applyFill="1" applyBorder="1" applyAlignment="1">
      <alignment horizontal="center" vertical="justify" wrapText="1"/>
    </xf>
    <xf numFmtId="49" fontId="11" fillId="0" borderId="57" xfId="0" applyNumberFormat="1" applyFont="1" applyFill="1" applyBorder="1" applyAlignment="1">
      <alignment horizontal="left" vertical="justify"/>
    </xf>
    <xf numFmtId="0" fontId="12" fillId="0" borderId="102" xfId="0" applyFont="1" applyFill="1" applyBorder="1" applyAlignment="1">
      <alignment/>
    </xf>
    <xf numFmtId="0" fontId="12" fillId="0" borderId="100" xfId="0" applyFont="1" applyFill="1" applyBorder="1" applyAlignment="1">
      <alignment/>
    </xf>
    <xf numFmtId="0" fontId="12" fillId="0" borderId="126" xfId="0" applyFont="1" applyFill="1" applyBorder="1" applyAlignment="1">
      <alignment/>
    </xf>
    <xf numFmtId="0" fontId="12" fillId="0" borderId="113" xfId="0" applyFont="1" applyFill="1" applyBorder="1" applyAlignment="1">
      <alignment/>
    </xf>
    <xf numFmtId="49" fontId="11" fillId="0" borderId="115" xfId="0" applyNumberFormat="1" applyFont="1" applyFill="1" applyBorder="1" applyAlignment="1">
      <alignment horizontal="center" vertical="justify" wrapText="1"/>
    </xf>
    <xf numFmtId="49" fontId="12" fillId="0" borderId="112" xfId="0" applyNumberFormat="1" applyFont="1" applyFill="1" applyBorder="1" applyAlignment="1">
      <alignment horizontal="center" vertical="justify" wrapText="1"/>
    </xf>
    <xf numFmtId="49" fontId="11" fillId="0" borderId="112" xfId="0" applyNumberFormat="1" applyFont="1" applyFill="1" applyBorder="1" applyAlignment="1">
      <alignment horizontal="left" vertical="justify"/>
    </xf>
    <xf numFmtId="49" fontId="11" fillId="0" borderId="59" xfId="0" applyNumberFormat="1" applyFont="1" applyFill="1" applyBorder="1" applyAlignment="1">
      <alignment horizontal="center" vertical="justify" wrapText="1"/>
    </xf>
    <xf numFmtId="49" fontId="11" fillId="0" borderId="118" xfId="0" applyNumberFormat="1" applyFont="1" applyFill="1" applyBorder="1" applyAlignment="1">
      <alignment horizontal="center" vertical="justify" wrapText="1"/>
    </xf>
    <xf numFmtId="0" fontId="12" fillId="0" borderId="127" xfId="0" applyFont="1" applyFill="1" applyBorder="1" applyAlignment="1">
      <alignment/>
    </xf>
    <xf numFmtId="0" fontId="12" fillId="0" borderId="60" xfId="0" applyFont="1" applyFill="1" applyBorder="1" applyAlignment="1">
      <alignment/>
    </xf>
    <xf numFmtId="49" fontId="11" fillId="0" borderId="128" xfId="0" applyNumberFormat="1" applyFont="1" applyFill="1" applyBorder="1" applyAlignment="1">
      <alignment horizontal="center" vertical="justify" wrapText="1"/>
    </xf>
    <xf numFmtId="49" fontId="12" fillId="0" borderId="60" xfId="0" applyNumberFormat="1" applyFont="1" applyFill="1" applyBorder="1" applyAlignment="1">
      <alignment horizontal="center" vertical="justify" wrapText="1"/>
    </xf>
    <xf numFmtId="49" fontId="11" fillId="0" borderId="129" xfId="0" applyNumberFormat="1" applyFont="1" applyFill="1" applyBorder="1" applyAlignment="1">
      <alignment horizontal="left" vertical="justify"/>
    </xf>
    <xf numFmtId="0" fontId="20" fillId="0" borderId="45" xfId="0" applyNumberFormat="1" applyFont="1" applyFill="1" applyBorder="1" applyAlignment="1">
      <alignment horizontal="center" vertical="justify" wrapText="1"/>
    </xf>
    <xf numFmtId="11" fontId="20" fillId="0" borderId="48" xfId="0" applyNumberFormat="1" applyFont="1" applyFill="1" applyBorder="1" applyAlignment="1">
      <alignment horizontal="center" vertical="justify" wrapText="1"/>
    </xf>
    <xf numFmtId="0" fontId="12" fillId="0" borderId="53" xfId="0" applyNumberFormat="1" applyFont="1" applyFill="1" applyBorder="1" applyAlignment="1">
      <alignment horizontal="center" vertical="justify" wrapText="1"/>
    </xf>
    <xf numFmtId="0" fontId="12" fillId="0" borderId="48" xfId="0" applyNumberFormat="1" applyFont="1" applyFill="1" applyBorder="1" applyAlignment="1">
      <alignment horizontal="center" vertical="justify" wrapText="1"/>
    </xf>
    <xf numFmtId="175" fontId="12" fillId="0" borderId="119" xfId="0" applyNumberFormat="1" applyFont="1" applyFill="1" applyBorder="1" applyAlignment="1">
      <alignment horizontal="center" vertical="center"/>
    </xf>
    <xf numFmtId="11" fontId="20" fillId="0" borderId="124" xfId="0" applyNumberFormat="1" applyFont="1" applyFill="1" applyBorder="1" applyAlignment="1">
      <alignment horizontal="center" vertical="justify" wrapText="1"/>
    </xf>
    <xf numFmtId="0" fontId="12" fillId="0" borderId="60" xfId="0" applyNumberFormat="1" applyFont="1" applyFill="1" applyBorder="1" applyAlignment="1">
      <alignment horizontal="center" vertical="justify" wrapText="1"/>
    </xf>
    <xf numFmtId="0" fontId="12" fillId="0" borderId="124" xfId="0" applyNumberFormat="1" applyFont="1" applyFill="1" applyBorder="1" applyAlignment="1">
      <alignment horizontal="center" vertical="justify" wrapText="1"/>
    </xf>
    <xf numFmtId="0" fontId="12" fillId="0" borderId="127" xfId="0" applyFont="1" applyFill="1" applyBorder="1" applyAlignment="1">
      <alignment horizontal="center" vertical="center"/>
    </xf>
    <xf numFmtId="175" fontId="12" fillId="0" borderId="127" xfId="0" applyNumberFormat="1" applyFont="1" applyFill="1" applyBorder="1" applyAlignment="1">
      <alignment horizontal="center" vertical="center"/>
    </xf>
    <xf numFmtId="0" fontId="12" fillId="0" borderId="100" xfId="0" applyFont="1" applyFill="1" applyBorder="1" applyAlignment="1">
      <alignment horizontal="right" vertical="justify" wrapText="1"/>
    </xf>
    <xf numFmtId="0" fontId="12" fillId="0" borderId="130" xfId="0" applyFont="1" applyFill="1" applyBorder="1" applyAlignment="1">
      <alignment horizontal="center" vertical="justify" wrapText="1"/>
    </xf>
    <xf numFmtId="11" fontId="12" fillId="0" borderId="0" xfId="0" applyNumberFormat="1" applyFont="1" applyFill="1" applyBorder="1" applyAlignment="1">
      <alignment horizontal="justify" vertical="justify" wrapText="1"/>
    </xf>
    <xf numFmtId="175" fontId="12" fillId="0" borderId="126" xfId="0" applyNumberFormat="1" applyFont="1" applyFill="1" applyBorder="1" applyAlignment="1">
      <alignment horizontal="center" vertical="top"/>
    </xf>
    <xf numFmtId="175" fontId="3" fillId="0" borderId="108" xfId="0" applyNumberFormat="1" applyFont="1" applyFill="1" applyBorder="1" applyAlignment="1">
      <alignment horizontal="center" vertical="top"/>
    </xf>
    <xf numFmtId="0" fontId="6" fillId="0" borderId="0" xfId="0" applyNumberFormat="1" applyFont="1" applyFill="1" applyBorder="1" applyAlignment="1">
      <alignment horizontal="center" vertical="justify" wrapText="1"/>
    </xf>
    <xf numFmtId="0" fontId="20" fillId="0" borderId="70" xfId="0" applyFont="1" applyFill="1" applyBorder="1" applyAlignment="1">
      <alignment horizontal="center" vertical="center" textRotation="90" wrapText="1"/>
    </xf>
    <xf numFmtId="0" fontId="20" fillId="0" borderId="131" xfId="0" applyFont="1" applyFill="1" applyBorder="1" applyAlignment="1">
      <alignment horizontal="center" vertical="center" textRotation="90" wrapText="1"/>
    </xf>
    <xf numFmtId="0" fontId="20" fillId="0" borderId="132" xfId="0" applyFont="1" applyFill="1" applyBorder="1" applyAlignment="1">
      <alignment horizontal="center" vertical="center" textRotation="90" wrapText="1"/>
    </xf>
    <xf numFmtId="0" fontId="12" fillId="0" borderId="18" xfId="0" applyFont="1" applyFill="1" applyBorder="1" applyAlignment="1">
      <alignment horizontal="center"/>
    </xf>
    <xf numFmtId="0" fontId="12" fillId="0" borderId="48" xfId="0" applyFont="1" applyFill="1" applyBorder="1" applyAlignment="1">
      <alignment horizontal="center"/>
    </xf>
    <xf numFmtId="49" fontId="6" fillId="0" borderId="133" xfId="0" applyNumberFormat="1" applyFont="1" applyFill="1" applyBorder="1" applyAlignment="1">
      <alignment horizontal="center" vertical="center" textRotation="90" wrapText="1"/>
    </xf>
    <xf numFmtId="0" fontId="3" fillId="0" borderId="10" xfId="0" applyNumberFormat="1" applyFont="1" applyFill="1" applyBorder="1" applyAlignment="1">
      <alignment horizontal="center" vertical="center" textRotation="90" wrapText="1"/>
    </xf>
    <xf numFmtId="0" fontId="3" fillId="0" borderId="27" xfId="0" applyNumberFormat="1" applyFont="1" applyFill="1" applyBorder="1" applyAlignment="1">
      <alignment horizontal="center" vertical="center" textRotation="90" wrapText="1"/>
    </xf>
    <xf numFmtId="0" fontId="10" fillId="0" borderId="39" xfId="0" applyFont="1" applyFill="1" applyBorder="1" applyAlignment="1">
      <alignment horizontal="center" wrapText="1"/>
    </xf>
    <xf numFmtId="0" fontId="10" fillId="0" borderId="38" xfId="0" applyFont="1" applyFill="1" applyBorder="1" applyAlignment="1">
      <alignment horizontal="center" wrapText="1"/>
    </xf>
    <xf numFmtId="0" fontId="10" fillId="0" borderId="134" xfId="0" applyFont="1" applyFill="1" applyBorder="1" applyAlignment="1">
      <alignment horizontal="center" wrapText="1"/>
    </xf>
    <xf numFmtId="0" fontId="11" fillId="0" borderId="135" xfId="0" applyFont="1" applyFill="1" applyBorder="1" applyAlignment="1">
      <alignment horizontal="left" vertical="center" indent="1"/>
    </xf>
    <xf numFmtId="0" fontId="11" fillId="0" borderId="136" xfId="0" applyFont="1" applyFill="1" applyBorder="1" applyAlignment="1">
      <alignment horizontal="left" vertical="center" indent="1"/>
    </xf>
    <xf numFmtId="49" fontId="6" fillId="0" borderId="56" xfId="0" applyNumberFormat="1" applyFont="1" applyFill="1" applyBorder="1" applyAlignment="1">
      <alignment horizontal="center" vertical="center" textRotation="90" wrapText="1"/>
    </xf>
    <xf numFmtId="49" fontId="6" fillId="0" borderId="137" xfId="0" applyNumberFormat="1" applyFont="1" applyFill="1" applyBorder="1" applyAlignment="1">
      <alignment horizontal="center" vertical="center" textRotation="90" wrapText="1"/>
    </xf>
    <xf numFmtId="49" fontId="6" fillId="0" borderId="138" xfId="0" applyNumberFormat="1" applyFont="1" applyFill="1" applyBorder="1" applyAlignment="1">
      <alignment horizontal="center" vertical="center" textRotation="90" wrapText="1"/>
    </xf>
    <xf numFmtId="49" fontId="6" fillId="0" borderId="17" xfId="0" applyNumberFormat="1" applyFont="1" applyFill="1" applyBorder="1" applyAlignment="1">
      <alignment horizontal="center" vertical="center" textRotation="90" wrapText="1"/>
    </xf>
    <xf numFmtId="49" fontId="6" fillId="0" borderId="19" xfId="0" applyNumberFormat="1" applyFont="1" applyFill="1" applyBorder="1" applyAlignment="1">
      <alignment horizontal="center" vertical="center" textRotation="90" wrapText="1"/>
    </xf>
    <xf numFmtId="0" fontId="11" fillId="0" borderId="139" xfId="0" applyNumberFormat="1" applyFont="1" applyFill="1" applyBorder="1" applyAlignment="1">
      <alignment horizontal="center" vertical="center"/>
    </xf>
    <xf numFmtId="0" fontId="11" fillId="0" borderId="140" xfId="0" applyFont="1" applyFill="1" applyBorder="1" applyAlignment="1">
      <alignment horizontal="left" vertical="center" indent="1"/>
    </xf>
    <xf numFmtId="0" fontId="11" fillId="0" borderId="32" xfId="0" applyNumberFormat="1" applyFont="1" applyFill="1" applyBorder="1" applyAlignment="1">
      <alignment horizontal="center" vertical="center"/>
    </xf>
    <xf numFmtId="0" fontId="11" fillId="0" borderId="141" xfId="0" applyNumberFormat="1" applyFont="1" applyFill="1" applyBorder="1" applyAlignment="1">
      <alignment horizontal="center" vertical="center"/>
    </xf>
    <xf numFmtId="0" fontId="11" fillId="0" borderId="142" xfId="0" applyFont="1" applyFill="1" applyBorder="1" applyAlignment="1">
      <alignment horizontal="right" vertical="center" wrapText="1" shrinkToFit="1"/>
    </xf>
    <xf numFmtId="0" fontId="11" fillId="0" borderId="143" xfId="0" applyFont="1" applyFill="1" applyBorder="1" applyAlignment="1">
      <alignment horizontal="right" vertical="center" wrapText="1" shrinkToFit="1"/>
    </xf>
    <xf numFmtId="0" fontId="11" fillId="0" borderId="144" xfId="0" applyFont="1" applyFill="1" applyBorder="1" applyAlignment="1">
      <alignment horizontal="right" vertical="center" wrapText="1" shrinkToFit="1"/>
    </xf>
    <xf numFmtId="0" fontId="11" fillId="0" borderId="145" xfId="0" applyFont="1" applyFill="1" applyBorder="1" applyAlignment="1">
      <alignment horizontal="right" wrapText="1"/>
    </xf>
    <xf numFmtId="0" fontId="11" fillId="0" borderId="146" xfId="0" applyFont="1" applyFill="1" applyBorder="1" applyAlignment="1">
      <alignment horizontal="right" wrapText="1"/>
    </xf>
    <xf numFmtId="0" fontId="11" fillId="0" borderId="147" xfId="0" applyFont="1" applyFill="1" applyBorder="1" applyAlignment="1">
      <alignment horizontal="right" wrapText="1"/>
    </xf>
    <xf numFmtId="0" fontId="11" fillId="0" borderId="148" xfId="0" applyFont="1" applyFill="1" applyBorder="1" applyAlignment="1">
      <alignment horizontal="center" wrapText="1"/>
    </xf>
    <xf numFmtId="0" fontId="11" fillId="0" borderId="38" xfId="0" applyFont="1" applyFill="1" applyBorder="1" applyAlignment="1">
      <alignment horizontal="center" wrapText="1"/>
    </xf>
    <xf numFmtId="0" fontId="11" fillId="0" borderId="134" xfId="0" applyFont="1" applyFill="1" applyBorder="1" applyAlignment="1">
      <alignment horizontal="center" wrapText="1"/>
    </xf>
    <xf numFmtId="0" fontId="10" fillId="0" borderId="39" xfId="0" applyFont="1" applyFill="1" applyBorder="1" applyAlignment="1">
      <alignment horizontal="center" vertical="center" wrapText="1"/>
    </xf>
    <xf numFmtId="0" fontId="10" fillId="0" borderId="38" xfId="0" applyFont="1" applyFill="1" applyBorder="1" applyAlignment="1">
      <alignment horizontal="center" vertical="center" wrapText="1"/>
    </xf>
    <xf numFmtId="0" fontId="10" fillId="0" borderId="134" xfId="0" applyFont="1" applyFill="1" applyBorder="1" applyAlignment="1">
      <alignment horizontal="center" vertical="center" wrapText="1"/>
    </xf>
    <xf numFmtId="49" fontId="11" fillId="0" borderId="0" xfId="0" applyNumberFormat="1" applyFont="1" applyBorder="1" applyAlignment="1" applyProtection="1">
      <alignment horizontal="left" vertical="justify"/>
      <protection/>
    </xf>
    <xf numFmtId="0" fontId="11" fillId="0" borderId="0" xfId="0" applyFont="1" applyBorder="1" applyAlignment="1" applyProtection="1">
      <alignment/>
      <protection/>
    </xf>
    <xf numFmtId="0" fontId="11" fillId="0" borderId="0" xfId="0" applyNumberFormat="1" applyFont="1" applyFill="1" applyBorder="1" applyAlignment="1">
      <alignment horizontal="center" vertical="justify" wrapText="1"/>
    </xf>
    <xf numFmtId="0" fontId="12" fillId="0" borderId="45" xfId="0" applyFont="1" applyBorder="1" applyAlignment="1" applyProtection="1">
      <alignment horizontal="center"/>
      <protection/>
    </xf>
    <xf numFmtId="0" fontId="12" fillId="0" borderId="94" xfId="0" applyFont="1" applyBorder="1" applyAlignment="1" applyProtection="1">
      <alignment horizontal="center"/>
      <protection/>
    </xf>
    <xf numFmtId="0" fontId="12" fillId="0" borderId="45" xfId="0" applyFont="1" applyBorder="1" applyAlignment="1" applyProtection="1">
      <alignment horizontal="center" vertical="justify"/>
      <protection/>
    </xf>
    <xf numFmtId="0" fontId="14" fillId="0" borderId="48" xfId="0" applyFont="1" applyFill="1" applyBorder="1" applyAlignment="1">
      <alignment horizontal="left"/>
    </xf>
    <xf numFmtId="1" fontId="11" fillId="0" borderId="49" xfId="0" applyNumberFormat="1" applyFont="1" applyFill="1" applyBorder="1" applyAlignment="1">
      <alignment horizontal="center" vertical="center"/>
    </xf>
    <xf numFmtId="1" fontId="11" fillId="0" borderId="48" xfId="0" applyNumberFormat="1" applyFont="1" applyFill="1" applyBorder="1" applyAlignment="1">
      <alignment horizontal="center" vertical="center"/>
    </xf>
    <xf numFmtId="1" fontId="11" fillId="0" borderId="69" xfId="0" applyNumberFormat="1" applyFont="1" applyFill="1" applyBorder="1" applyAlignment="1">
      <alignment horizontal="center" vertical="center"/>
    </xf>
    <xf numFmtId="0" fontId="11" fillId="0" borderId="49" xfId="0" applyFont="1" applyFill="1" applyBorder="1" applyAlignment="1">
      <alignment horizontal="left" vertical="center" indent="1"/>
    </xf>
    <xf numFmtId="0" fontId="11" fillId="0" borderId="48" xfId="0" applyFont="1" applyFill="1" applyBorder="1" applyAlignment="1">
      <alignment horizontal="left" vertical="center" indent="1"/>
    </xf>
    <xf numFmtId="0" fontId="11" fillId="0" borderId="69" xfId="0" applyFont="1" applyFill="1" applyBorder="1" applyAlignment="1">
      <alignment horizontal="left" vertical="center" indent="1"/>
    </xf>
    <xf numFmtId="0" fontId="11" fillId="0" borderId="149" xfId="0" applyNumberFormat="1" applyFont="1" applyFill="1" applyBorder="1" applyAlignment="1">
      <alignment horizontal="center" vertical="center"/>
    </xf>
    <xf numFmtId="0" fontId="11" fillId="0" borderId="30" xfId="0" applyNumberFormat="1" applyFont="1" applyFill="1" applyBorder="1" applyAlignment="1">
      <alignment horizontal="center" vertical="center"/>
    </xf>
    <xf numFmtId="0" fontId="11" fillId="0" borderId="58" xfId="0" applyNumberFormat="1" applyFont="1" applyFill="1" applyBorder="1" applyAlignment="1">
      <alignment horizontal="center" vertical="center"/>
    </xf>
    <xf numFmtId="0" fontId="12" fillId="0" borderId="121" xfId="0" applyFont="1" applyFill="1" applyBorder="1" applyAlignment="1">
      <alignment horizontal="center"/>
    </xf>
    <xf numFmtId="0" fontId="7" fillId="0" borderId="96" xfId="0" applyFont="1" applyFill="1" applyBorder="1" applyAlignment="1">
      <alignment horizontal="center" vertical="center" wrapText="1"/>
    </xf>
    <xf numFmtId="0" fontId="7" fillId="0" borderId="150" xfId="0" applyFont="1" applyFill="1" applyBorder="1" applyAlignment="1">
      <alignment horizontal="center" vertical="center" wrapText="1"/>
    </xf>
    <xf numFmtId="0" fontId="7" fillId="0" borderId="151" xfId="0" applyFont="1" applyFill="1" applyBorder="1" applyAlignment="1">
      <alignment horizontal="center" vertical="center" wrapText="1"/>
    </xf>
    <xf numFmtId="0" fontId="21" fillId="0" borderId="38" xfId="0" applyFont="1" applyBorder="1" applyAlignment="1">
      <alignment horizontal="center"/>
    </xf>
    <xf numFmtId="0" fontId="21" fillId="0" borderId="134" xfId="0" applyFont="1" applyBorder="1" applyAlignment="1">
      <alignment horizontal="center"/>
    </xf>
    <xf numFmtId="0" fontId="11" fillId="0" borderId="49" xfId="0" applyFont="1" applyFill="1" applyBorder="1" applyAlignment="1">
      <alignment horizontal="center" vertical="top" wrapText="1"/>
    </xf>
    <xf numFmtId="0" fontId="11" fillId="0" borderId="48" xfId="0" applyFont="1" applyFill="1" applyBorder="1" applyAlignment="1">
      <alignment horizontal="center" vertical="top" wrapText="1"/>
    </xf>
    <xf numFmtId="0" fontId="11" fillId="0" borderId="121" xfId="0" applyFont="1" applyFill="1" applyBorder="1" applyAlignment="1">
      <alignment horizontal="center" vertical="top" wrapText="1"/>
    </xf>
    <xf numFmtId="0" fontId="11" fillId="0" borderId="120" xfId="0" applyFont="1" applyFill="1" applyBorder="1" applyAlignment="1">
      <alignment horizontal="center" vertical="top" wrapText="1"/>
    </xf>
    <xf numFmtId="0" fontId="11" fillId="0" borderId="69" xfId="0" applyFont="1" applyFill="1" applyBorder="1" applyAlignment="1">
      <alignment horizontal="center" vertical="top" wrapText="1"/>
    </xf>
    <xf numFmtId="49" fontId="6" fillId="0" borderId="17" xfId="0" applyNumberFormat="1" applyFont="1" applyFill="1" applyBorder="1" applyAlignment="1">
      <alignment horizontal="center" vertical="center" textRotation="90"/>
    </xf>
    <xf numFmtId="49" fontId="6" fillId="0" borderId="19" xfId="0" applyNumberFormat="1" applyFont="1" applyFill="1" applyBorder="1" applyAlignment="1">
      <alignment horizontal="center" vertical="center" textRotation="90"/>
    </xf>
    <xf numFmtId="49" fontId="6" fillId="0" borderId="133" xfId="0" applyNumberFormat="1" applyFont="1" applyFill="1" applyBorder="1" applyAlignment="1">
      <alignment horizontal="center" vertical="center" textRotation="90"/>
    </xf>
    <xf numFmtId="0" fontId="12" fillId="0" borderId="56" xfId="0" applyFont="1" applyFill="1" applyBorder="1" applyAlignment="1">
      <alignment horizontal="center" vertical="center" textRotation="90" wrapText="1"/>
    </xf>
    <xf numFmtId="0" fontId="12" fillId="0" borderId="138" xfId="0" applyFont="1" applyFill="1" applyBorder="1" applyAlignment="1">
      <alignment horizontal="center" vertical="center" textRotation="90" wrapText="1"/>
    </xf>
    <xf numFmtId="0" fontId="12" fillId="0" borderId="70" xfId="0" applyFont="1" applyFill="1" applyBorder="1" applyAlignment="1">
      <alignment horizontal="center" vertical="center" textRotation="90" wrapText="1"/>
    </xf>
    <xf numFmtId="0" fontId="12" fillId="0" borderId="132" xfId="0" applyFont="1" applyFill="1" applyBorder="1" applyAlignment="1">
      <alignment horizontal="center" vertical="center" textRotation="90" wrapText="1"/>
    </xf>
    <xf numFmtId="0" fontId="11" fillId="0" borderId="152" xfId="0" applyFont="1" applyFill="1" applyBorder="1" applyAlignment="1">
      <alignment horizontal="center" vertical="center"/>
    </xf>
    <xf numFmtId="0" fontId="11" fillId="0" borderId="153" xfId="0" applyFont="1" applyFill="1" applyBorder="1" applyAlignment="1">
      <alignment horizontal="center" vertical="center"/>
    </xf>
    <xf numFmtId="0" fontId="11" fillId="0" borderId="154" xfId="0" applyFont="1" applyFill="1" applyBorder="1" applyAlignment="1">
      <alignment horizontal="center" vertical="center"/>
    </xf>
    <xf numFmtId="0" fontId="12" fillId="0" borderId="140" xfId="0" applyFont="1" applyFill="1" applyBorder="1" applyAlignment="1">
      <alignment horizontal="center" vertical="center"/>
    </xf>
    <xf numFmtId="0" fontId="12" fillId="0" borderId="135" xfId="0" applyFont="1" applyFill="1" applyBorder="1" applyAlignment="1">
      <alignment horizontal="center" vertical="center"/>
    </xf>
    <xf numFmtId="0" fontId="12" fillId="0" borderId="136" xfId="0" applyFont="1" applyFill="1" applyBorder="1" applyAlignment="1">
      <alignment horizontal="center" vertical="center"/>
    </xf>
    <xf numFmtId="0" fontId="20" fillId="0" borderId="56" xfId="0" applyFont="1" applyFill="1" applyBorder="1" applyAlignment="1">
      <alignment horizontal="center" vertical="center" textRotation="90" wrapText="1"/>
    </xf>
    <xf numFmtId="0" fontId="20" fillId="0" borderId="137" xfId="0" applyFont="1" applyFill="1" applyBorder="1" applyAlignment="1">
      <alignment horizontal="center" vertical="center" textRotation="90" wrapText="1"/>
    </xf>
    <xf numFmtId="0" fontId="20" fillId="0" borderId="138" xfId="0" applyFont="1" applyFill="1" applyBorder="1" applyAlignment="1">
      <alignment horizontal="center" vertical="center" textRotation="90" wrapText="1"/>
    </xf>
    <xf numFmtId="0" fontId="20" fillId="0" borderId="18" xfId="0" applyFont="1" applyFill="1" applyBorder="1" applyAlignment="1">
      <alignment horizontal="center"/>
    </xf>
    <xf numFmtId="0" fontId="20" fillId="0" borderId="48" xfId="0" applyFont="1" applyFill="1" applyBorder="1" applyAlignment="1">
      <alignment horizontal="center"/>
    </xf>
    <xf numFmtId="0" fontId="20" fillId="0" borderId="121" xfId="0" applyFont="1" applyFill="1" applyBorder="1" applyAlignment="1">
      <alignment horizontal="center"/>
    </xf>
    <xf numFmtId="0" fontId="20" fillId="0" borderId="69" xfId="0" applyFont="1" applyFill="1" applyBorder="1" applyAlignment="1">
      <alignment horizontal="center"/>
    </xf>
    <xf numFmtId="0" fontId="20" fillId="0" borderId="47" xfId="0" applyFont="1" applyFill="1" applyBorder="1" applyAlignment="1">
      <alignment horizontal="center" vertical="center" textRotation="90" wrapText="1"/>
    </xf>
    <xf numFmtId="0" fontId="20" fillId="0" borderId="151" xfId="0" applyFont="1" applyFill="1" applyBorder="1" applyAlignment="1">
      <alignment horizontal="center" vertical="center" textRotation="90" wrapText="1"/>
    </xf>
    <xf numFmtId="0" fontId="20" fillId="0" borderId="17" xfId="0" applyFont="1" applyFill="1" applyBorder="1" applyAlignment="1">
      <alignment horizontal="center" vertical="center" textRotation="90" wrapText="1"/>
    </xf>
    <xf numFmtId="0" fontId="20" fillId="0" borderId="133" xfId="0" applyFont="1" applyFill="1" applyBorder="1" applyAlignment="1">
      <alignment horizontal="center" vertical="center" textRotation="90" wrapText="1"/>
    </xf>
    <xf numFmtId="0" fontId="11" fillId="0" borderId="39" xfId="0" applyFont="1" applyFill="1" applyBorder="1" applyAlignment="1">
      <alignment horizontal="right" vertical="center" wrapText="1"/>
    </xf>
    <xf numFmtId="0" fontId="11" fillId="0" borderId="38" xfId="0" applyFont="1" applyFill="1" applyBorder="1" applyAlignment="1">
      <alignment horizontal="right" vertical="center" wrapText="1"/>
    </xf>
    <xf numFmtId="0" fontId="11" fillId="0" borderId="134" xfId="0" applyFont="1" applyFill="1" applyBorder="1" applyAlignment="1">
      <alignment horizontal="right" vertical="center" wrapText="1"/>
    </xf>
    <xf numFmtId="0" fontId="20" fillId="0" borderId="57" xfId="0" applyFont="1" applyFill="1" applyBorder="1" applyAlignment="1">
      <alignment horizontal="center" vertical="center" textRotation="90" wrapText="1"/>
    </xf>
    <xf numFmtId="0" fontId="20" fillId="0" borderId="155" xfId="0" applyFont="1" applyFill="1" applyBorder="1" applyAlignment="1">
      <alignment horizontal="center" vertical="center" textRotation="90" wrapText="1"/>
    </xf>
    <xf numFmtId="0" fontId="11" fillId="0" borderId="56" xfId="0" applyNumberFormat="1" applyFont="1" applyFill="1" applyBorder="1" applyAlignment="1">
      <alignment horizontal="center" vertical="center" textRotation="90"/>
    </xf>
    <xf numFmtId="0" fontId="11" fillId="0" borderId="137" xfId="0" applyNumberFormat="1" applyFont="1" applyFill="1" applyBorder="1" applyAlignment="1">
      <alignment horizontal="center" vertical="center" textRotation="90"/>
    </xf>
    <xf numFmtId="0" fontId="11" fillId="0" borderId="138" xfId="0" applyNumberFormat="1" applyFont="1" applyFill="1" applyBorder="1" applyAlignment="1">
      <alignment horizontal="center" vertical="center" textRotation="90"/>
    </xf>
    <xf numFmtId="0" fontId="11" fillId="0" borderId="47" xfId="0" applyNumberFormat="1" applyFont="1" applyFill="1" applyBorder="1" applyAlignment="1">
      <alignment horizontal="center" vertical="center" textRotation="90" wrapText="1"/>
    </xf>
    <xf numFmtId="0" fontId="11" fillId="0" borderId="150" xfId="0" applyNumberFormat="1" applyFont="1" applyFill="1" applyBorder="1" applyAlignment="1">
      <alignment horizontal="center" vertical="center" textRotation="90" wrapText="1"/>
    </xf>
    <xf numFmtId="0" fontId="11" fillId="0" borderId="151" xfId="0" applyNumberFormat="1" applyFont="1" applyFill="1" applyBorder="1" applyAlignment="1">
      <alignment horizontal="center" vertical="center" textRotation="90" wrapText="1"/>
    </xf>
    <xf numFmtId="0" fontId="11" fillId="0" borderId="14" xfId="0" applyNumberFormat="1" applyFont="1" applyFill="1" applyBorder="1" applyAlignment="1">
      <alignment horizontal="center" vertical="center" textRotation="90"/>
    </xf>
    <xf numFmtId="0" fontId="11" fillId="0" borderId="34" xfId="0" applyNumberFormat="1" applyFont="1" applyFill="1" applyBorder="1" applyAlignment="1">
      <alignment horizontal="center" vertical="center" textRotation="90"/>
    </xf>
    <xf numFmtId="0" fontId="11" fillId="0" borderId="156" xfId="0" applyNumberFormat="1" applyFont="1" applyFill="1" applyBorder="1" applyAlignment="1">
      <alignment horizontal="center" vertical="center"/>
    </xf>
    <xf numFmtId="0" fontId="11" fillId="0" borderId="157" xfId="0" applyNumberFormat="1" applyFont="1" applyFill="1" applyBorder="1" applyAlignment="1">
      <alignment horizontal="center" vertical="center"/>
    </xf>
    <xf numFmtId="0" fontId="11" fillId="0" borderId="58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58" xfId="0" applyFont="1" applyFill="1" applyBorder="1" applyAlignment="1">
      <alignment horizontal="center" vertical="center" textRotation="90" wrapText="1"/>
    </xf>
    <xf numFmtId="0" fontId="11" fillId="0" borderId="58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center" vertical="top"/>
    </xf>
    <xf numFmtId="0" fontId="12" fillId="0" borderId="58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1" fillId="0" borderId="156" xfId="0" applyFont="1" applyFill="1" applyBorder="1" applyAlignment="1">
      <alignment horizontal="center" vertical="top" wrapText="1"/>
    </xf>
    <xf numFmtId="0" fontId="11" fillId="0" borderId="157" xfId="0" applyFont="1" applyFill="1" applyBorder="1" applyAlignment="1">
      <alignment horizontal="center" vertical="top" wrapText="1"/>
    </xf>
    <xf numFmtId="0" fontId="7" fillId="0" borderId="92" xfId="0" applyFont="1" applyFill="1" applyBorder="1" applyAlignment="1">
      <alignment horizontal="center" vertical="center" textRotation="90"/>
    </xf>
    <xf numFmtId="0" fontId="7" fillId="0" borderId="137" xfId="0" applyFont="1" applyFill="1" applyBorder="1" applyAlignment="1">
      <alignment horizontal="center" vertical="center" textRotation="90"/>
    </xf>
    <xf numFmtId="0" fontId="7" fillId="0" borderId="138" xfId="0" applyFont="1" applyFill="1" applyBorder="1" applyAlignment="1">
      <alignment horizontal="center" vertical="center" textRotation="90"/>
    </xf>
    <xf numFmtId="0" fontId="22" fillId="0" borderId="96" xfId="0" applyNumberFormat="1" applyFont="1" applyFill="1" applyBorder="1" applyAlignment="1">
      <alignment horizontal="center" vertical="center" textRotation="90" wrapText="1"/>
    </xf>
    <xf numFmtId="0" fontId="22" fillId="0" borderId="150" xfId="0" applyNumberFormat="1" applyFont="1" applyFill="1" applyBorder="1" applyAlignment="1">
      <alignment horizontal="center" vertical="center" textRotation="90" wrapText="1"/>
    </xf>
    <xf numFmtId="0" fontId="22" fillId="0" borderId="151" xfId="0" applyNumberFormat="1" applyFont="1" applyFill="1" applyBorder="1" applyAlignment="1">
      <alignment horizontal="center" vertical="center" textRotation="90" wrapText="1"/>
    </xf>
    <xf numFmtId="49" fontId="11" fillId="0" borderId="149" xfId="0" applyNumberFormat="1" applyFont="1" applyFill="1" applyBorder="1" applyAlignment="1">
      <alignment horizontal="center" vertical="center" wrapText="1"/>
    </xf>
    <xf numFmtId="49" fontId="11" fillId="0" borderId="22" xfId="0" applyNumberFormat="1" applyFont="1" applyFill="1" applyBorder="1" applyAlignment="1">
      <alignment horizontal="center" vertical="center" wrapText="1"/>
    </xf>
    <xf numFmtId="49" fontId="11" fillId="0" borderId="30" xfId="0" applyNumberFormat="1" applyFont="1" applyFill="1" applyBorder="1" applyAlignment="1">
      <alignment horizontal="center" vertical="center" wrapText="1"/>
    </xf>
    <xf numFmtId="49" fontId="11" fillId="0" borderId="58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center" vertical="center" wrapText="1"/>
    </xf>
    <xf numFmtId="49" fontId="11" fillId="0" borderId="32" xfId="0" applyNumberFormat="1" applyFont="1" applyFill="1" applyBorder="1" applyAlignment="1">
      <alignment horizontal="center" vertical="center" wrapText="1"/>
    </xf>
    <xf numFmtId="49" fontId="11" fillId="0" borderId="66" xfId="0" applyNumberFormat="1" applyFont="1" applyFill="1" applyBorder="1" applyAlignment="1">
      <alignment horizontal="center" vertical="center" wrapText="1"/>
    </xf>
    <xf numFmtId="49" fontId="11" fillId="0" borderId="45" xfId="0" applyNumberFormat="1" applyFont="1" applyFill="1" applyBorder="1" applyAlignment="1">
      <alignment horizontal="center" vertical="center" wrapText="1"/>
    </xf>
    <xf numFmtId="49" fontId="11" fillId="0" borderId="73" xfId="0" applyNumberFormat="1" applyFont="1" applyFill="1" applyBorder="1" applyAlignment="1">
      <alignment horizontal="center" vertical="center" wrapText="1"/>
    </xf>
    <xf numFmtId="49" fontId="6" fillId="0" borderId="47" xfId="0" applyNumberFormat="1" applyFont="1" applyFill="1" applyBorder="1" applyAlignment="1">
      <alignment horizontal="center" vertical="center" textRotation="90" wrapText="1"/>
    </xf>
    <xf numFmtId="49" fontId="6" fillId="0" borderId="150" xfId="0" applyNumberFormat="1" applyFont="1" applyFill="1" applyBorder="1" applyAlignment="1">
      <alignment horizontal="center" vertical="center" textRotation="90" wrapText="1"/>
    </xf>
    <xf numFmtId="49" fontId="6" fillId="0" borderId="151" xfId="0" applyNumberFormat="1" applyFont="1" applyFill="1" applyBorder="1" applyAlignment="1">
      <alignment horizontal="center" vertical="center" textRotation="90" wrapText="1"/>
    </xf>
    <xf numFmtId="49" fontId="7" fillId="0" borderId="158" xfId="0" applyNumberFormat="1" applyFont="1" applyFill="1" applyBorder="1" applyAlignment="1">
      <alignment horizontal="center" vertical="center" wrapText="1"/>
    </xf>
    <xf numFmtId="49" fontId="7" fillId="0" borderId="62" xfId="0" applyNumberFormat="1" applyFont="1" applyFill="1" applyBorder="1" applyAlignment="1">
      <alignment horizontal="center" vertical="center" wrapText="1"/>
    </xf>
    <xf numFmtId="49" fontId="7" fillId="0" borderId="71" xfId="0" applyNumberFormat="1" applyFont="1" applyFill="1" applyBorder="1" applyAlignment="1">
      <alignment horizontal="center" vertical="center" wrapText="1"/>
    </xf>
    <xf numFmtId="0" fontId="11" fillId="0" borderId="149" xfId="0" applyNumberFormat="1" applyFont="1" applyFill="1" applyBorder="1" applyAlignment="1">
      <alignment horizontal="center" vertical="center" wrapText="1"/>
    </xf>
    <xf numFmtId="0" fontId="11" fillId="0" borderId="30" xfId="0" applyNumberFormat="1" applyFont="1" applyFill="1" applyBorder="1" applyAlignment="1">
      <alignment horizontal="center" vertical="center" wrapText="1"/>
    </xf>
    <xf numFmtId="0" fontId="11" fillId="0" borderId="58" xfId="0" applyNumberFormat="1" applyFont="1" applyFill="1" applyBorder="1" applyAlignment="1">
      <alignment horizontal="center" vertical="center" wrapText="1"/>
    </xf>
    <xf numFmtId="0" fontId="11" fillId="0" borderId="32" xfId="0" applyNumberFormat="1" applyFont="1" applyFill="1" applyBorder="1" applyAlignment="1">
      <alignment horizontal="center" vertical="center" wrapText="1"/>
    </xf>
    <xf numFmtId="0" fontId="11" fillId="0" borderId="66" xfId="0" applyNumberFormat="1" applyFont="1" applyFill="1" applyBorder="1" applyAlignment="1">
      <alignment horizontal="center" vertical="center" wrapText="1"/>
    </xf>
    <xf numFmtId="0" fontId="11" fillId="0" borderId="73" xfId="0" applyNumberFormat="1" applyFont="1" applyFill="1" applyBorder="1" applyAlignment="1">
      <alignment horizontal="center" vertical="center" wrapText="1"/>
    </xf>
    <xf numFmtId="0" fontId="12" fillId="0" borderId="128" xfId="0" applyNumberFormat="1" applyFont="1" applyFill="1" applyBorder="1" applyAlignment="1">
      <alignment horizontal="center" vertical="center" wrapText="1"/>
    </xf>
    <xf numFmtId="0" fontId="12" fillId="0" borderId="124" xfId="0" applyNumberFormat="1" applyFont="1" applyFill="1" applyBorder="1" applyAlignment="1">
      <alignment horizontal="center" vertical="center" wrapText="1"/>
    </xf>
    <xf numFmtId="0" fontId="12" fillId="0" borderId="125" xfId="0" applyNumberFormat="1" applyFont="1" applyFill="1" applyBorder="1" applyAlignment="1">
      <alignment horizontal="center" vertical="center" wrapText="1"/>
    </xf>
    <xf numFmtId="0" fontId="11" fillId="0" borderId="106" xfId="0" applyNumberFormat="1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left" vertical="center" indent="1"/>
    </xf>
    <xf numFmtId="1" fontId="11" fillId="0" borderId="22" xfId="0" applyNumberFormat="1" applyFont="1" applyFill="1" applyBorder="1" applyAlignment="1">
      <alignment horizontal="center" vertical="center"/>
    </xf>
    <xf numFmtId="1" fontId="11" fillId="0" borderId="140" xfId="0" applyNumberFormat="1" applyFont="1" applyFill="1" applyBorder="1" applyAlignment="1">
      <alignment horizontal="center" vertical="center"/>
    </xf>
    <xf numFmtId="1" fontId="11" fillId="0" borderId="135" xfId="0" applyNumberFormat="1" applyFont="1" applyFill="1" applyBorder="1" applyAlignment="1">
      <alignment horizontal="center" vertical="center"/>
    </xf>
    <xf numFmtId="1" fontId="11" fillId="0" borderId="136" xfId="0" applyNumberFormat="1" applyFont="1" applyFill="1" applyBorder="1" applyAlignment="1">
      <alignment horizontal="center" vertical="center"/>
    </xf>
    <xf numFmtId="0" fontId="11" fillId="0" borderId="152" xfId="0" applyFont="1" applyFill="1" applyBorder="1" applyAlignment="1">
      <alignment horizontal="left" vertical="center" indent="1"/>
    </xf>
    <xf numFmtId="0" fontId="11" fillId="0" borderId="153" xfId="0" applyFont="1" applyFill="1" applyBorder="1" applyAlignment="1">
      <alignment horizontal="left" vertical="center" indent="1"/>
    </xf>
    <xf numFmtId="0" fontId="11" fillId="0" borderId="154" xfId="0" applyFont="1" applyFill="1" applyBorder="1" applyAlignment="1">
      <alignment horizontal="left" vertical="center" indent="1"/>
    </xf>
    <xf numFmtId="0" fontId="12" fillId="0" borderId="128" xfId="0" applyNumberFormat="1" applyFont="1" applyFill="1" applyBorder="1" applyAlignment="1">
      <alignment horizontal="center" vertical="center" wrapText="1"/>
    </xf>
    <xf numFmtId="0" fontId="12" fillId="0" borderId="124" xfId="0" applyNumberFormat="1" applyFont="1" applyFill="1" applyBorder="1" applyAlignment="1">
      <alignment horizontal="center" vertical="center" wrapText="1"/>
    </xf>
    <xf numFmtId="0" fontId="12" fillId="0" borderId="159" xfId="0" applyNumberFormat="1" applyFont="1" applyFill="1" applyBorder="1" applyAlignment="1">
      <alignment horizontal="center" vertical="center" wrapText="1"/>
    </xf>
    <xf numFmtId="0" fontId="12" fillId="0" borderId="159" xfId="0" applyNumberFormat="1" applyFont="1" applyFill="1" applyBorder="1" applyAlignment="1">
      <alignment horizontal="center" vertical="center" wrapText="1"/>
    </xf>
    <xf numFmtId="0" fontId="19" fillId="0" borderId="117" xfId="0" applyFont="1" applyFill="1" applyBorder="1" applyAlignment="1">
      <alignment horizontal="center" vertical="center"/>
    </xf>
    <xf numFmtId="0" fontId="19" fillId="0" borderId="112" xfId="0" applyFont="1" applyFill="1" applyBorder="1" applyAlignment="1">
      <alignment horizontal="center" vertical="center"/>
    </xf>
    <xf numFmtId="0" fontId="19" fillId="0" borderId="160" xfId="0" applyFont="1" applyFill="1" applyBorder="1" applyAlignment="1">
      <alignment horizontal="center" vertical="center"/>
    </xf>
    <xf numFmtId="1" fontId="11" fillId="0" borderId="152" xfId="0" applyNumberFormat="1" applyFont="1" applyFill="1" applyBorder="1" applyAlignment="1">
      <alignment horizontal="center" vertical="center"/>
    </xf>
    <xf numFmtId="1" fontId="11" fillId="0" borderId="153" xfId="0" applyNumberFormat="1" applyFont="1" applyFill="1" applyBorder="1" applyAlignment="1">
      <alignment horizontal="center" vertical="center"/>
    </xf>
    <xf numFmtId="1" fontId="11" fillId="0" borderId="154" xfId="0" applyNumberFormat="1" applyFont="1" applyFill="1" applyBorder="1" applyAlignment="1">
      <alignment horizontal="center" vertical="center"/>
    </xf>
    <xf numFmtId="0" fontId="6" fillId="0" borderId="117" xfId="0" applyNumberFormat="1" applyFont="1" applyFill="1" applyBorder="1" applyAlignment="1">
      <alignment horizontal="center" vertical="center" wrapText="1"/>
    </xf>
    <xf numFmtId="0" fontId="6" fillId="0" borderId="112" xfId="0" applyNumberFormat="1" applyFont="1" applyFill="1" applyBorder="1" applyAlignment="1">
      <alignment horizontal="center" vertical="center" wrapText="1"/>
    </xf>
    <xf numFmtId="0" fontId="6" fillId="0" borderId="160" xfId="0" applyNumberFormat="1" applyFont="1" applyFill="1" applyBorder="1" applyAlignment="1">
      <alignment horizontal="center" vertical="center" wrapText="1"/>
    </xf>
    <xf numFmtId="0" fontId="11" fillId="0" borderId="161" xfId="0" applyNumberFormat="1" applyFont="1" applyFill="1" applyBorder="1" applyAlignment="1">
      <alignment horizontal="center" vertical="center"/>
    </xf>
    <xf numFmtId="0" fontId="11" fillId="0" borderId="162" xfId="0" applyNumberFormat="1" applyFont="1" applyFill="1" applyBorder="1" applyAlignment="1">
      <alignment horizontal="center" vertical="center"/>
    </xf>
    <xf numFmtId="0" fontId="11" fillId="0" borderId="119" xfId="0" applyNumberFormat="1" applyFont="1" applyFill="1" applyBorder="1" applyAlignment="1">
      <alignment horizontal="center" vertical="center"/>
    </xf>
    <xf numFmtId="0" fontId="11" fillId="0" borderId="163" xfId="0" applyNumberFormat="1" applyFont="1" applyFill="1" applyBorder="1" applyAlignment="1">
      <alignment horizontal="center" vertical="center"/>
    </xf>
    <xf numFmtId="0" fontId="11" fillId="0" borderId="164" xfId="0" applyNumberFormat="1" applyFont="1" applyFill="1" applyBorder="1" applyAlignment="1">
      <alignment horizontal="center" vertical="center"/>
    </xf>
    <xf numFmtId="0" fontId="11" fillId="0" borderId="165" xfId="0" applyNumberFormat="1" applyFont="1" applyFill="1" applyBorder="1" applyAlignment="1">
      <alignment horizontal="center" vertical="center"/>
    </xf>
    <xf numFmtId="0" fontId="11" fillId="0" borderId="166" xfId="0" applyNumberFormat="1" applyFont="1" applyFill="1" applyBorder="1" applyAlignment="1">
      <alignment horizontal="center" vertical="center"/>
    </xf>
    <xf numFmtId="0" fontId="11" fillId="0" borderId="102" xfId="0" applyNumberFormat="1" applyFont="1" applyFill="1" applyBorder="1" applyAlignment="1">
      <alignment horizontal="center" vertical="justify" wrapText="1"/>
    </xf>
    <xf numFmtId="0" fontId="11" fillId="0" borderId="100" xfId="0" applyNumberFormat="1" applyFont="1" applyFill="1" applyBorder="1" applyAlignment="1">
      <alignment horizontal="center" vertical="justify" wrapText="1"/>
    </xf>
    <xf numFmtId="0" fontId="11" fillId="0" borderId="126" xfId="0" applyNumberFormat="1" applyFont="1" applyFill="1" applyBorder="1" applyAlignment="1">
      <alignment horizontal="center" vertical="justify" wrapText="1"/>
    </xf>
    <xf numFmtId="0" fontId="11" fillId="0" borderId="102" xfId="0" applyFont="1" applyFill="1" applyBorder="1" applyAlignment="1">
      <alignment horizontal="center" vertical="center" wrapText="1"/>
    </xf>
    <xf numFmtId="0" fontId="11" fillId="0" borderId="100" xfId="0" applyFont="1" applyFill="1" applyBorder="1" applyAlignment="1">
      <alignment horizontal="center" vertical="center" wrapText="1"/>
    </xf>
    <xf numFmtId="0" fontId="11" fillId="0" borderId="126" xfId="0" applyFont="1" applyFill="1" applyBorder="1" applyAlignment="1">
      <alignment horizontal="center" vertical="center" wrapText="1"/>
    </xf>
    <xf numFmtId="0" fontId="11" fillId="0" borderId="109" xfId="0" applyFont="1" applyFill="1" applyBorder="1" applyAlignment="1">
      <alignment horizontal="center" vertical="center" wrapText="1"/>
    </xf>
    <xf numFmtId="0" fontId="11" fillId="0" borderId="106" xfId="0" applyFont="1" applyFill="1" applyBorder="1" applyAlignment="1">
      <alignment horizontal="center" vertical="center" wrapText="1"/>
    </xf>
    <xf numFmtId="0" fontId="11" fillId="0" borderId="107" xfId="0" applyFont="1" applyFill="1" applyBorder="1" applyAlignment="1">
      <alignment horizontal="center" vertical="center" wrapText="1"/>
    </xf>
    <xf numFmtId="0" fontId="6" fillId="0" borderId="117" xfId="0" applyFont="1" applyFill="1" applyBorder="1" applyAlignment="1">
      <alignment horizontal="center" vertical="center"/>
    </xf>
    <xf numFmtId="0" fontId="6" fillId="0" borderId="112" xfId="0" applyFont="1" applyFill="1" applyBorder="1" applyAlignment="1">
      <alignment horizontal="center" vertical="center"/>
    </xf>
    <xf numFmtId="0" fontId="6" fillId="0" borderId="160" xfId="0" applyFont="1" applyFill="1" applyBorder="1" applyAlignment="1">
      <alignment horizontal="center" vertical="center"/>
    </xf>
    <xf numFmtId="0" fontId="6" fillId="0" borderId="116" xfId="0" applyNumberFormat="1" applyFont="1" applyFill="1" applyBorder="1" applyAlignment="1">
      <alignment horizontal="center" vertical="center" wrapText="1"/>
    </xf>
    <xf numFmtId="0" fontId="6" fillId="0" borderId="115" xfId="0" applyNumberFormat="1" applyFont="1" applyFill="1" applyBorder="1" applyAlignment="1">
      <alignment horizontal="center" vertical="center" wrapText="1"/>
    </xf>
    <xf numFmtId="0" fontId="12" fillId="0" borderId="123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center"/>
    </xf>
    <xf numFmtId="0" fontId="12" fillId="0" borderId="0" xfId="0" applyFont="1" applyBorder="1" applyAlignment="1" applyProtection="1">
      <alignment horizontal="center"/>
      <protection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NumberFormat="1" applyFont="1" applyFill="1" applyBorder="1" applyAlignment="1">
      <alignment horizontal="center" vertical="center" wrapText="1"/>
    </xf>
    <xf numFmtId="49" fontId="11" fillId="0" borderId="102" xfId="0" applyNumberFormat="1" applyFont="1" applyFill="1" applyBorder="1" applyAlignment="1">
      <alignment horizontal="center" vertical="justify" wrapText="1"/>
    </xf>
    <xf numFmtId="49" fontId="11" fillId="0" borderId="100" xfId="0" applyNumberFormat="1" applyFont="1" applyFill="1" applyBorder="1" applyAlignment="1">
      <alignment horizontal="center" vertical="justify" wrapText="1"/>
    </xf>
    <xf numFmtId="49" fontId="11" fillId="0" borderId="126" xfId="0" applyNumberFormat="1" applyFont="1" applyFill="1" applyBorder="1" applyAlignment="1">
      <alignment horizontal="center" vertical="justify" wrapText="1"/>
    </xf>
    <xf numFmtId="0" fontId="11" fillId="0" borderId="100" xfId="0" applyFont="1" applyFill="1" applyBorder="1" applyAlignment="1">
      <alignment horizontal="center"/>
    </xf>
    <xf numFmtId="0" fontId="11" fillId="0" borderId="126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1" fillId="0" borderId="23" xfId="0" applyNumberFormat="1" applyFont="1" applyFill="1" applyBorder="1" applyAlignment="1">
      <alignment horizontal="center" vertical="center"/>
    </xf>
    <xf numFmtId="0" fontId="11" fillId="0" borderId="15" xfId="0" applyNumberFormat="1" applyFont="1" applyFill="1" applyBorder="1" applyAlignment="1">
      <alignment horizontal="center" vertical="center"/>
    </xf>
    <xf numFmtId="0" fontId="11" fillId="0" borderId="14" xfId="0" applyNumberFormat="1" applyFont="1" applyFill="1" applyBorder="1" applyAlignment="1">
      <alignment horizontal="center" vertical="center"/>
    </xf>
    <xf numFmtId="0" fontId="11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top"/>
    </xf>
    <xf numFmtId="0" fontId="11" fillId="0" borderId="161" xfId="0" applyFont="1" applyFill="1" applyBorder="1" applyAlignment="1">
      <alignment horizontal="center" vertical="top" wrapText="1"/>
    </xf>
    <xf numFmtId="0" fontId="41" fillId="0" borderId="0" xfId="0" applyFont="1" applyFill="1" applyBorder="1" applyAlignment="1">
      <alignment horizontal="center" vertical="top" wrapText="1"/>
    </xf>
    <xf numFmtId="11" fontId="11" fillId="0" borderId="104" xfId="0" applyNumberFormat="1" applyFont="1" applyFill="1" applyBorder="1" applyAlignment="1">
      <alignment horizontal="center" vertical="justify" wrapText="1"/>
    </xf>
    <xf numFmtId="11" fontId="11" fillId="0" borderId="0" xfId="0" applyNumberFormat="1" applyFont="1" applyFill="1" applyBorder="1" applyAlignment="1">
      <alignment horizontal="center" vertical="justify" wrapText="1"/>
    </xf>
    <xf numFmtId="11" fontId="11" fillId="0" borderId="105" xfId="0" applyNumberFormat="1" applyFont="1" applyFill="1" applyBorder="1" applyAlignment="1">
      <alignment horizontal="center" vertical="justify" wrapText="1"/>
    </xf>
    <xf numFmtId="0" fontId="11" fillId="0" borderId="104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105" xfId="0" applyFont="1" applyFill="1" applyBorder="1" applyAlignment="1">
      <alignment horizontal="center"/>
    </xf>
    <xf numFmtId="0" fontId="11" fillId="0" borderId="106" xfId="0" applyFont="1" applyFill="1" applyBorder="1" applyAlignment="1">
      <alignment horizontal="center"/>
    </xf>
    <xf numFmtId="0" fontId="11" fillId="0" borderId="107" xfId="0" applyFont="1" applyFill="1" applyBorder="1" applyAlignment="1">
      <alignment horizontal="center"/>
    </xf>
    <xf numFmtId="49" fontId="11" fillId="0" borderId="109" xfId="0" applyNumberFormat="1" applyFont="1" applyFill="1" applyBorder="1" applyAlignment="1">
      <alignment horizontal="center" vertical="justify" wrapText="1"/>
    </xf>
    <xf numFmtId="49" fontId="11" fillId="0" borderId="107" xfId="0" applyNumberFormat="1" applyFont="1" applyFill="1" applyBorder="1" applyAlignment="1">
      <alignment horizontal="center" vertical="justify" wrapText="1"/>
    </xf>
    <xf numFmtId="0" fontId="11" fillId="0" borderId="126" xfId="0" applyFont="1" applyFill="1" applyBorder="1" applyAlignment="1">
      <alignment horizontal="center" vertical="center"/>
    </xf>
    <xf numFmtId="0" fontId="11" fillId="0" borderId="104" xfId="0" applyFont="1" applyFill="1" applyBorder="1" applyAlignment="1">
      <alignment horizontal="center" vertical="center"/>
    </xf>
    <xf numFmtId="0" fontId="11" fillId="0" borderId="105" xfId="0" applyFont="1" applyFill="1" applyBorder="1" applyAlignment="1">
      <alignment horizontal="center" vertical="center"/>
    </xf>
    <xf numFmtId="0" fontId="11" fillId="0" borderId="102" xfId="0" applyFont="1" applyFill="1" applyBorder="1" applyAlignment="1">
      <alignment horizontal="center"/>
    </xf>
    <xf numFmtId="0" fontId="11" fillId="0" borderId="167" xfId="0" applyFont="1" applyFill="1" applyBorder="1" applyAlignment="1">
      <alignment horizontal="center" vertical="center"/>
    </xf>
    <xf numFmtId="0" fontId="11" fillId="0" borderId="90" xfId="0" applyFont="1" applyFill="1" applyBorder="1" applyAlignment="1">
      <alignment horizontal="center" vertical="center"/>
    </xf>
    <xf numFmtId="0" fontId="11" fillId="0" borderId="168" xfId="0" applyFont="1" applyFill="1" applyBorder="1" applyAlignment="1">
      <alignment horizontal="center" vertical="center"/>
    </xf>
    <xf numFmtId="0" fontId="12" fillId="0" borderId="101" xfId="0" applyFont="1" applyFill="1" applyBorder="1" applyAlignment="1">
      <alignment horizontal="center" vertical="center"/>
    </xf>
    <xf numFmtId="0" fontId="12" fillId="0" borderId="108" xfId="0" applyFont="1" applyFill="1" applyBorder="1" applyAlignment="1">
      <alignment horizontal="center" vertical="center"/>
    </xf>
    <xf numFmtId="0" fontId="12" fillId="0" borderId="126" xfId="0" applyFont="1" applyFill="1" applyBorder="1" applyAlignment="1">
      <alignment horizontal="center" vertical="center"/>
    </xf>
    <xf numFmtId="0" fontId="12" fillId="0" borderId="107" xfId="0" applyFont="1" applyFill="1" applyBorder="1" applyAlignment="1">
      <alignment horizontal="center" vertical="center"/>
    </xf>
    <xf numFmtId="0" fontId="3" fillId="0" borderId="102" xfId="0" applyNumberFormat="1" applyFont="1" applyFill="1" applyBorder="1" applyAlignment="1">
      <alignment horizontal="center" vertical="center" wrapText="1"/>
    </xf>
    <xf numFmtId="0" fontId="3" fillId="0" borderId="100" xfId="0" applyNumberFormat="1" applyFont="1" applyFill="1" applyBorder="1" applyAlignment="1">
      <alignment horizontal="center" vertical="center" wrapText="1"/>
    </xf>
    <xf numFmtId="0" fontId="3" fillId="0" borderId="126" xfId="0" applyNumberFormat="1" applyFont="1" applyFill="1" applyBorder="1" applyAlignment="1">
      <alignment horizontal="center" vertical="center" wrapText="1"/>
    </xf>
    <xf numFmtId="0" fontId="3" fillId="0" borderId="109" xfId="0" applyNumberFormat="1" applyFont="1" applyFill="1" applyBorder="1" applyAlignment="1">
      <alignment horizontal="center" vertical="center" wrapText="1"/>
    </xf>
    <xf numFmtId="0" fontId="3" fillId="0" borderId="106" xfId="0" applyNumberFormat="1" applyFont="1" applyFill="1" applyBorder="1" applyAlignment="1">
      <alignment horizontal="center" vertical="center" wrapText="1"/>
    </xf>
    <xf numFmtId="0" fontId="3" fillId="0" borderId="107" xfId="0" applyNumberFormat="1" applyFont="1" applyFill="1" applyBorder="1" applyAlignment="1">
      <alignment horizontal="center" vertical="center" wrapText="1"/>
    </xf>
    <xf numFmtId="0" fontId="12" fillId="0" borderId="117" xfId="0" applyFont="1" applyFill="1" applyBorder="1" applyAlignment="1">
      <alignment horizontal="center"/>
    </xf>
    <xf numFmtId="0" fontId="12" fillId="0" borderId="112" xfId="0" applyFont="1" applyFill="1" applyBorder="1" applyAlignment="1">
      <alignment horizontal="center"/>
    </xf>
    <xf numFmtId="0" fontId="12" fillId="0" borderId="116" xfId="0" applyFont="1" applyFill="1" applyBorder="1" applyAlignment="1">
      <alignment horizontal="center"/>
    </xf>
    <xf numFmtId="0" fontId="12" fillId="0" borderId="102" xfId="0" applyFont="1" applyFill="1" applyBorder="1" applyAlignment="1">
      <alignment horizontal="center" wrapText="1"/>
    </xf>
    <xf numFmtId="0" fontId="12" fillId="0" borderId="100" xfId="0" applyFont="1" applyFill="1" applyBorder="1" applyAlignment="1">
      <alignment horizontal="center" wrapText="1"/>
    </xf>
    <xf numFmtId="0" fontId="12" fillId="0" borderId="126" xfId="0" applyFont="1" applyFill="1" applyBorder="1" applyAlignment="1">
      <alignment horizontal="center" wrapText="1"/>
    </xf>
    <xf numFmtId="0" fontId="12" fillId="0" borderId="102" xfId="0" applyFont="1" applyFill="1" applyBorder="1" applyAlignment="1">
      <alignment horizontal="center" vertical="center"/>
    </xf>
    <xf numFmtId="0" fontId="12" fillId="0" borderId="104" xfId="0" applyFont="1" applyFill="1" applyBorder="1" applyAlignment="1">
      <alignment horizontal="center" vertical="center"/>
    </xf>
    <xf numFmtId="0" fontId="12" fillId="0" borderId="105" xfId="0" applyFont="1" applyFill="1" applyBorder="1" applyAlignment="1">
      <alignment horizontal="center" vertical="center"/>
    </xf>
    <xf numFmtId="0" fontId="12" fillId="0" borderId="109" xfId="0" applyFont="1" applyFill="1" applyBorder="1" applyAlignment="1">
      <alignment horizontal="center" vertical="center"/>
    </xf>
    <xf numFmtId="0" fontId="12" fillId="0" borderId="104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105" xfId="0" applyFont="1" applyFill="1" applyBorder="1" applyAlignment="1">
      <alignment horizontal="center"/>
    </xf>
    <xf numFmtId="0" fontId="12" fillId="0" borderId="109" xfId="0" applyFont="1" applyFill="1" applyBorder="1" applyAlignment="1">
      <alignment horizontal="center"/>
    </xf>
    <xf numFmtId="0" fontId="12" fillId="0" borderId="106" xfId="0" applyFont="1" applyFill="1" applyBorder="1" applyAlignment="1">
      <alignment horizontal="center"/>
    </xf>
    <xf numFmtId="0" fontId="12" fillId="0" borderId="107" xfId="0" applyFont="1" applyFill="1" applyBorder="1" applyAlignment="1">
      <alignment horizontal="center"/>
    </xf>
    <xf numFmtId="0" fontId="12" fillId="0" borderId="101" xfId="0" applyFont="1" applyFill="1" applyBorder="1" applyAlignment="1">
      <alignment horizontal="center" vertical="center" wrapText="1"/>
    </xf>
    <xf numFmtId="0" fontId="12" fillId="0" borderId="108" xfId="0" applyFont="1" applyFill="1" applyBorder="1" applyAlignment="1">
      <alignment horizontal="center" vertical="center" wrapText="1"/>
    </xf>
    <xf numFmtId="0" fontId="12" fillId="0" borderId="103" xfId="0" applyFont="1" applyFill="1" applyBorder="1" applyAlignment="1">
      <alignment horizontal="center" vertical="center" wrapText="1"/>
    </xf>
    <xf numFmtId="0" fontId="3" fillId="0" borderId="104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105" xfId="0" applyNumberFormat="1" applyFont="1" applyFill="1" applyBorder="1" applyAlignment="1">
      <alignment horizontal="center" vertical="center" wrapText="1"/>
    </xf>
    <xf numFmtId="0" fontId="3" fillId="0" borderId="102" xfId="0" applyFont="1" applyFill="1" applyBorder="1" applyAlignment="1">
      <alignment horizontal="center" wrapText="1"/>
    </xf>
    <xf numFmtId="0" fontId="0" fillId="0" borderId="126" xfId="0" applyBorder="1" applyAlignment="1">
      <alignment/>
    </xf>
    <xf numFmtId="0" fontId="0" fillId="0" borderId="104" xfId="0" applyBorder="1" applyAlignment="1">
      <alignment/>
    </xf>
    <xf numFmtId="0" fontId="0" fillId="0" borderId="105" xfId="0" applyBorder="1" applyAlignment="1">
      <alignment/>
    </xf>
    <xf numFmtId="0" fontId="0" fillId="0" borderId="109" xfId="0" applyBorder="1" applyAlignment="1">
      <alignment/>
    </xf>
    <xf numFmtId="0" fontId="0" fillId="0" borderId="107" xfId="0" applyBorder="1" applyAlignment="1">
      <alignment/>
    </xf>
    <xf numFmtId="0" fontId="12" fillId="0" borderId="103" xfId="0" applyFont="1" applyFill="1" applyBorder="1" applyAlignment="1">
      <alignment horizontal="center" vertical="center"/>
    </xf>
    <xf numFmtId="0" fontId="12" fillId="0" borderId="100" xfId="0" applyFont="1" applyFill="1" applyBorder="1" applyAlignment="1">
      <alignment horizontal="center" vertical="center"/>
    </xf>
    <xf numFmtId="0" fontId="12" fillId="0" borderId="106" xfId="0" applyFont="1" applyFill="1" applyBorder="1" applyAlignment="1">
      <alignment horizontal="center" vertical="center"/>
    </xf>
    <xf numFmtId="0" fontId="20" fillId="0" borderId="115" xfId="0" applyNumberFormat="1" applyFont="1" applyFill="1" applyBorder="1" applyAlignment="1">
      <alignment horizontal="center" vertical="justify" wrapText="1"/>
    </xf>
    <xf numFmtId="0" fontId="20" fillId="0" borderId="112" xfId="0" applyNumberFormat="1" applyFont="1" applyFill="1" applyBorder="1" applyAlignment="1">
      <alignment horizontal="center" vertical="justify" wrapText="1"/>
    </xf>
    <xf numFmtId="0" fontId="20" fillId="0" borderId="116" xfId="0" applyNumberFormat="1" applyFont="1" applyFill="1" applyBorder="1" applyAlignment="1">
      <alignment horizontal="center" vertical="justify" wrapText="1"/>
    </xf>
    <xf numFmtId="11" fontId="20" fillId="0" borderId="120" xfId="0" applyNumberFormat="1" applyFont="1" applyFill="1" applyBorder="1" applyAlignment="1">
      <alignment horizontal="center" vertical="justify" wrapText="1"/>
    </xf>
    <xf numFmtId="11" fontId="20" fillId="0" borderId="48" xfId="0" applyNumberFormat="1" applyFont="1" applyFill="1" applyBorder="1" applyAlignment="1">
      <alignment horizontal="center" vertical="justify" wrapText="1"/>
    </xf>
    <xf numFmtId="11" fontId="20" fillId="0" borderId="121" xfId="0" applyNumberFormat="1" applyFont="1" applyFill="1" applyBorder="1" applyAlignment="1">
      <alignment horizontal="center" vertical="justify" wrapText="1"/>
    </xf>
    <xf numFmtId="11" fontId="20" fillId="0" borderId="123" xfId="0" applyNumberFormat="1" applyFont="1" applyFill="1" applyBorder="1" applyAlignment="1">
      <alignment horizontal="center" vertical="justify" wrapText="1"/>
    </xf>
    <xf numFmtId="11" fontId="20" fillId="0" borderId="124" xfId="0" applyNumberFormat="1" applyFont="1" applyFill="1" applyBorder="1" applyAlignment="1">
      <alignment horizontal="center" vertical="justify" wrapText="1"/>
    </xf>
    <xf numFmtId="11" fontId="20" fillId="0" borderId="125" xfId="0" applyNumberFormat="1" applyFont="1" applyFill="1" applyBorder="1" applyAlignment="1">
      <alignment horizontal="center" vertical="justify" wrapText="1"/>
    </xf>
    <xf numFmtId="0" fontId="12" fillId="0" borderId="128" xfId="0" applyFont="1" applyFill="1" applyBorder="1" applyAlignment="1">
      <alignment horizontal="center"/>
    </xf>
    <xf numFmtId="0" fontId="12" fillId="0" borderId="124" xfId="0" applyFont="1" applyFill="1" applyBorder="1" applyAlignment="1">
      <alignment horizontal="center"/>
    </xf>
    <xf numFmtId="0" fontId="12" fillId="0" borderId="125" xfId="0" applyFont="1" applyFill="1" applyBorder="1" applyAlignment="1">
      <alignment horizontal="center"/>
    </xf>
    <xf numFmtId="0" fontId="12" fillId="0" borderId="0" xfId="0" applyNumberFormat="1" applyFont="1" applyFill="1" applyBorder="1" applyAlignment="1">
      <alignment horizontal="center" vertical="justify" wrapText="1"/>
    </xf>
    <xf numFmtId="49" fontId="12" fillId="0" borderId="100" xfId="0" applyNumberFormat="1" applyFont="1" applyFill="1" applyBorder="1" applyAlignment="1">
      <alignment horizontal="center" vertical="justify" wrapText="1"/>
    </xf>
    <xf numFmtId="49" fontId="3" fillId="0" borderId="0" xfId="0" applyNumberFormat="1" applyFont="1" applyFill="1" applyBorder="1" applyAlignment="1">
      <alignment horizontal="left" vertical="justify" wrapText="1"/>
    </xf>
    <xf numFmtId="0" fontId="3" fillId="0" borderId="126" xfId="0" applyFont="1" applyFill="1" applyBorder="1" applyAlignment="1">
      <alignment horizontal="center"/>
    </xf>
    <xf numFmtId="0" fontId="3" fillId="0" borderId="104" xfId="0" applyFont="1" applyFill="1" applyBorder="1" applyAlignment="1">
      <alignment horizontal="center"/>
    </xf>
    <xf numFmtId="0" fontId="3" fillId="0" borderId="105" xfId="0" applyFont="1" applyFill="1" applyBorder="1" applyAlignment="1">
      <alignment horizontal="center"/>
    </xf>
    <xf numFmtId="0" fontId="3" fillId="0" borderId="109" xfId="0" applyFont="1" applyFill="1" applyBorder="1" applyAlignment="1">
      <alignment horizontal="center"/>
    </xf>
    <xf numFmtId="0" fontId="3" fillId="0" borderId="107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 vertical="top"/>
    </xf>
    <xf numFmtId="49" fontId="10" fillId="0" borderId="0" xfId="0" applyNumberFormat="1" applyFont="1" applyFill="1" applyBorder="1" applyAlignment="1">
      <alignment horizontal="right"/>
    </xf>
    <xf numFmtId="0" fontId="9" fillId="0" borderId="45" xfId="0" applyNumberFormat="1" applyFont="1" applyFill="1" applyBorder="1" applyAlignment="1">
      <alignment/>
    </xf>
    <xf numFmtId="0" fontId="9" fillId="0" borderId="48" xfId="0" applyNumberFormat="1" applyFont="1" applyFill="1" applyBorder="1" applyAlignment="1">
      <alignment/>
    </xf>
    <xf numFmtId="0" fontId="10" fillId="0" borderId="0" xfId="0" applyNumberFormat="1" applyFont="1" applyFill="1" applyBorder="1" applyAlignment="1">
      <alignment horizontal="right"/>
    </xf>
    <xf numFmtId="49" fontId="9" fillId="0" borderId="48" xfId="0" applyNumberFormat="1" applyFont="1" applyFill="1" applyBorder="1" applyAlignment="1">
      <alignment/>
    </xf>
    <xf numFmtId="0" fontId="13" fillId="0" borderId="48" xfId="0" applyFont="1" applyFill="1" applyBorder="1" applyAlignment="1">
      <alignment horizontal="left"/>
    </xf>
    <xf numFmtId="49" fontId="8" fillId="0" borderId="48" xfId="0" applyNumberFormat="1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1228725</xdr:colOff>
      <xdr:row>0</xdr:row>
      <xdr:rowOff>342900</xdr:rowOff>
    </xdr:from>
    <xdr:to>
      <xdr:col>1</xdr:col>
      <xdr:colOff>2105025</xdr:colOff>
      <xdr:row>2</xdr:row>
      <xdr:rowOff>0</xdr:rowOff>
    </xdr:to>
    <xdr:pic>
      <xdr:nvPicPr>
        <xdr:cNvPr id="1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81175" y="342900"/>
          <a:ext cx="8763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104"/>
  <sheetViews>
    <sheetView tabSelected="1" zoomScaleSheetLayoutView="75" zoomScalePageLayoutView="0" workbookViewId="0" topLeftCell="D55">
      <selection activeCell="D64" sqref="D64:E71"/>
    </sheetView>
  </sheetViews>
  <sheetFormatPr defaultColWidth="10.125" defaultRowHeight="12.75"/>
  <cols>
    <col min="1" max="1" width="7.25390625" style="4" customWidth="1"/>
    <col min="2" max="2" width="45.75390625" style="36" customWidth="1"/>
    <col min="3" max="3" width="33.25390625" style="37" customWidth="1"/>
    <col min="4" max="4" width="7.00390625" style="38" customWidth="1"/>
    <col min="5" max="5" width="7.25390625" style="39" customWidth="1"/>
    <col min="6" max="6" width="6.625" style="39" customWidth="1"/>
    <col min="7" max="8" width="6.375" style="39" customWidth="1"/>
    <col min="9" max="13" width="6.75390625" style="39" customWidth="1"/>
    <col min="14" max="14" width="7.00390625" style="39" customWidth="1"/>
    <col min="15" max="15" width="6.625" style="40" customWidth="1"/>
    <col min="16" max="16" width="12.25390625" style="40" customWidth="1"/>
    <col min="17" max="18" width="3.75390625" style="40" customWidth="1"/>
    <col min="19" max="19" width="6.375" style="40" customWidth="1"/>
    <col min="20" max="20" width="6.00390625" style="40" customWidth="1"/>
    <col min="21" max="21" width="3.875" style="40" customWidth="1"/>
    <col min="22" max="22" width="4.125" style="40" customWidth="1"/>
    <col min="23" max="23" width="7.00390625" style="4" hidden="1" customWidth="1"/>
    <col min="24" max="24" width="5.875" style="4" hidden="1" customWidth="1"/>
    <col min="25" max="25" width="6.00390625" style="4" hidden="1" customWidth="1"/>
    <col min="26" max="26" width="5.375" style="4" hidden="1" customWidth="1"/>
    <col min="27" max="27" width="7.875" style="4" hidden="1" customWidth="1"/>
    <col min="28" max="28" width="5.875" style="4" hidden="1" customWidth="1"/>
    <col min="29" max="29" width="7.125" style="4" hidden="1" customWidth="1"/>
    <col min="30" max="30" width="3.125" style="4" hidden="1" customWidth="1"/>
    <col min="31" max="31" width="7.875" style="4" customWidth="1"/>
    <col min="32" max="32" width="6.125" style="4" customWidth="1"/>
    <col min="33" max="33" width="5.75390625" style="4" customWidth="1"/>
    <col min="34" max="34" width="5.625" style="4" customWidth="1"/>
    <col min="35" max="35" width="6.625" style="4" customWidth="1"/>
    <col min="36" max="37" width="5.875" style="4" customWidth="1"/>
    <col min="38" max="38" width="5.625" style="4" customWidth="1"/>
    <col min="39" max="39" width="4.625" style="4" customWidth="1"/>
    <col min="40" max="40" width="3.875" style="4" customWidth="1"/>
    <col min="41" max="16384" width="10.125" style="4" customWidth="1"/>
  </cols>
  <sheetData>
    <row r="1" spans="1:44" s="476" customFormat="1" ht="42.75" customHeight="1">
      <c r="A1" s="779" t="s">
        <v>212</v>
      </c>
      <c r="B1" s="779"/>
      <c r="C1" s="779"/>
      <c r="D1" s="779"/>
      <c r="E1" s="779"/>
      <c r="F1" s="779"/>
      <c r="G1" s="779"/>
      <c r="H1" s="779"/>
      <c r="I1" s="779"/>
      <c r="J1" s="779"/>
      <c r="K1" s="779"/>
      <c r="L1" s="779"/>
      <c r="M1" s="779"/>
      <c r="N1" s="779"/>
      <c r="O1" s="779"/>
      <c r="P1" s="779"/>
      <c r="Q1" s="779"/>
      <c r="R1" s="779"/>
      <c r="S1" s="779"/>
      <c r="T1" s="779"/>
      <c r="U1" s="779"/>
      <c r="V1" s="779"/>
      <c r="W1" s="779"/>
      <c r="X1" s="779"/>
      <c r="Y1" s="779"/>
      <c r="Z1" s="779"/>
      <c r="AA1" s="779"/>
      <c r="AB1" s="779"/>
      <c r="AC1" s="779"/>
      <c r="AD1" s="779"/>
      <c r="AE1" s="779"/>
      <c r="AF1" s="779"/>
      <c r="AG1" s="779"/>
      <c r="AH1" s="779"/>
      <c r="AI1" s="779"/>
      <c r="AJ1" s="779"/>
      <c r="AK1" s="779"/>
      <c r="AL1" s="779"/>
      <c r="AM1" s="779"/>
      <c r="AN1" s="779"/>
      <c r="AO1" s="779"/>
      <c r="AP1" s="779"/>
      <c r="AQ1" s="779"/>
      <c r="AR1" s="779"/>
    </row>
    <row r="2" spans="1:40" ht="45" customHeight="1">
      <c r="A2" s="787" t="s">
        <v>198</v>
      </c>
      <c r="B2" s="787"/>
      <c r="C2" s="787"/>
      <c r="D2" s="787"/>
      <c r="E2" s="787"/>
      <c r="F2" s="787"/>
      <c r="G2" s="787"/>
      <c r="H2" s="787"/>
      <c r="I2" s="787"/>
      <c r="J2" s="787"/>
      <c r="K2" s="787"/>
      <c r="L2" s="787"/>
      <c r="M2" s="787"/>
      <c r="N2" s="787"/>
      <c r="O2" s="787"/>
      <c r="P2" s="787"/>
      <c r="Q2" s="787"/>
      <c r="R2" s="787"/>
      <c r="S2" s="787"/>
      <c r="T2" s="787"/>
      <c r="U2" s="787"/>
      <c r="V2" s="787"/>
      <c r="W2" s="787"/>
      <c r="X2" s="787"/>
      <c r="Y2" s="787"/>
      <c r="Z2" s="787"/>
      <c r="AA2" s="787"/>
      <c r="AB2" s="787"/>
      <c r="AC2" s="787"/>
      <c r="AD2" s="787"/>
      <c r="AE2" s="787"/>
      <c r="AF2" s="787"/>
      <c r="AG2" s="787"/>
      <c r="AH2" s="787"/>
      <c r="AI2" s="787"/>
      <c r="AJ2" s="787"/>
      <c r="AK2" s="787"/>
      <c r="AL2" s="787"/>
      <c r="AM2" s="185"/>
      <c r="AN2" s="185"/>
    </row>
    <row r="3" spans="2:41" ht="21" customHeight="1">
      <c r="B3" s="204" t="s">
        <v>0</v>
      </c>
      <c r="C3" s="769" t="s">
        <v>280</v>
      </c>
      <c r="D3" s="769"/>
      <c r="E3" s="769"/>
      <c r="F3" s="769"/>
      <c r="G3" s="769"/>
      <c r="H3" s="769"/>
      <c r="I3" s="769"/>
      <c r="J3" s="769"/>
      <c r="K3" s="769"/>
      <c r="L3" s="769"/>
      <c r="M3" s="769"/>
      <c r="N3" s="769"/>
      <c r="O3" s="769"/>
      <c r="P3" s="769"/>
      <c r="Q3" s="769"/>
      <c r="R3" s="769"/>
      <c r="S3" s="769"/>
      <c r="T3" s="769"/>
      <c r="U3" s="186"/>
      <c r="V3" s="186"/>
      <c r="W3" s="186"/>
      <c r="X3" s="186"/>
      <c r="Y3" s="186"/>
      <c r="Z3" s="186"/>
      <c r="AA3" s="186"/>
      <c r="AB3" s="186"/>
      <c r="AC3" s="186"/>
      <c r="AD3" s="186"/>
      <c r="AE3" s="186"/>
      <c r="AF3" s="186"/>
      <c r="AG3" s="186"/>
      <c r="AH3" s="41"/>
      <c r="AO3" s="5"/>
    </row>
    <row r="4" spans="2:41" ht="17.25" customHeight="1">
      <c r="B4" s="44"/>
      <c r="C4" s="770" t="s">
        <v>287</v>
      </c>
      <c r="D4" s="770"/>
      <c r="E4" s="770"/>
      <c r="F4" s="770"/>
      <c r="G4" s="770"/>
      <c r="H4" s="770"/>
      <c r="I4" s="770"/>
      <c r="J4" s="770"/>
      <c r="K4" s="770"/>
      <c r="L4" s="770"/>
      <c r="M4" s="770"/>
      <c r="N4" s="770"/>
      <c r="O4" s="770"/>
      <c r="P4" s="770"/>
      <c r="Q4" s="770"/>
      <c r="R4" s="770"/>
      <c r="S4" s="770"/>
      <c r="T4" s="770"/>
      <c r="U4" s="167"/>
      <c r="V4" s="167"/>
      <c r="W4" s="167"/>
      <c r="X4" s="167"/>
      <c r="Y4" s="167"/>
      <c r="Z4" s="167"/>
      <c r="AA4" s="46"/>
      <c r="AB4" s="167"/>
      <c r="AC4" s="167"/>
      <c r="AD4" s="167"/>
      <c r="AE4" s="167"/>
      <c r="AH4" s="46"/>
      <c r="AK4" s="42"/>
      <c r="AL4" s="42"/>
      <c r="AN4" s="43"/>
      <c r="AO4" s="6"/>
    </row>
    <row r="5" spans="1:41" ht="17.25" customHeight="1">
      <c r="A5" s="866" t="s">
        <v>211</v>
      </c>
      <c r="B5" s="866"/>
      <c r="C5" s="45"/>
      <c r="D5" s="867" t="s">
        <v>282</v>
      </c>
      <c r="E5" s="867"/>
      <c r="F5" s="867"/>
      <c r="G5" s="867"/>
      <c r="H5" s="867"/>
      <c r="I5" s="180"/>
      <c r="J5" s="868" t="s">
        <v>283</v>
      </c>
      <c r="K5" s="868"/>
      <c r="L5" s="868"/>
      <c r="M5" s="868"/>
      <c r="N5" s="168"/>
      <c r="O5" s="168"/>
      <c r="P5" s="169"/>
      <c r="Q5" s="168"/>
      <c r="R5" s="375"/>
      <c r="S5" s="169"/>
      <c r="T5" s="376"/>
      <c r="U5" s="169"/>
      <c r="AE5" s="182" t="s">
        <v>184</v>
      </c>
      <c r="AI5" s="378" t="s">
        <v>185</v>
      </c>
      <c r="AJ5" s="170"/>
      <c r="AK5" s="379"/>
      <c r="AL5" s="379"/>
      <c r="AM5" s="170"/>
      <c r="AN5" s="380"/>
      <c r="AO5" s="6"/>
    </row>
    <row r="6" spans="2:40" ht="18">
      <c r="B6" s="44"/>
      <c r="C6" s="867" t="s">
        <v>284</v>
      </c>
      <c r="D6" s="867"/>
      <c r="E6" s="867"/>
      <c r="F6" s="867"/>
      <c r="G6" s="867"/>
      <c r="H6" s="867"/>
      <c r="I6" s="181"/>
      <c r="J6" s="869" t="s">
        <v>285</v>
      </c>
      <c r="K6" s="869"/>
      <c r="L6" s="869"/>
      <c r="M6" s="869"/>
      <c r="N6" s="869"/>
      <c r="O6" s="869"/>
      <c r="P6" s="869"/>
      <c r="Q6" s="869"/>
      <c r="R6" s="869"/>
      <c r="S6" s="869"/>
      <c r="T6" s="869"/>
      <c r="U6" s="869"/>
      <c r="AE6" s="182" t="s">
        <v>43</v>
      </c>
      <c r="AI6" s="381" t="s">
        <v>186</v>
      </c>
      <c r="AJ6" s="382"/>
      <c r="AK6" s="383"/>
      <c r="AL6" s="383"/>
      <c r="AM6" s="382"/>
      <c r="AN6" s="384"/>
    </row>
    <row r="7" spans="2:40" ht="18">
      <c r="B7" s="184" t="s">
        <v>76</v>
      </c>
      <c r="E7" s="870" t="s">
        <v>203</v>
      </c>
      <c r="F7" s="870"/>
      <c r="G7" s="870"/>
      <c r="H7" s="870"/>
      <c r="I7" s="181"/>
      <c r="J7" s="869" t="s">
        <v>286</v>
      </c>
      <c r="K7" s="869"/>
      <c r="L7" s="869"/>
      <c r="M7" s="869"/>
      <c r="N7" s="869"/>
      <c r="O7" s="869"/>
      <c r="P7" s="869"/>
      <c r="Q7" s="171"/>
      <c r="R7" s="172"/>
      <c r="S7" s="173"/>
      <c r="T7" s="377"/>
      <c r="U7" s="173"/>
      <c r="AE7" s="183" t="s">
        <v>38</v>
      </c>
      <c r="AI7" s="381" t="s">
        <v>187</v>
      </c>
      <c r="AJ7" s="382"/>
      <c r="AK7" s="383"/>
      <c r="AL7" s="383"/>
      <c r="AM7" s="385"/>
      <c r="AN7" s="385"/>
    </row>
    <row r="8" spans="2:40" ht="17.25" customHeight="1">
      <c r="B8" s="175" t="s">
        <v>281</v>
      </c>
      <c r="C8" s="175"/>
      <c r="E8" s="870" t="s">
        <v>54</v>
      </c>
      <c r="F8" s="870"/>
      <c r="G8" s="870"/>
      <c r="H8" s="870"/>
      <c r="I8" s="871"/>
      <c r="J8" s="626" t="s">
        <v>180</v>
      </c>
      <c r="K8" s="626"/>
      <c r="L8" s="626"/>
      <c r="M8" s="626"/>
      <c r="N8" s="626"/>
      <c r="O8" s="872"/>
      <c r="P8" s="173"/>
      <c r="Q8" s="173"/>
      <c r="R8" s="173"/>
      <c r="S8" s="173"/>
      <c r="T8" s="873"/>
      <c r="U8" s="173"/>
      <c r="AE8" s="183" t="s">
        <v>44</v>
      </c>
      <c r="AI8" s="387" t="s">
        <v>181</v>
      </c>
      <c r="AJ8" s="382"/>
      <c r="AK8" s="382"/>
      <c r="AL8" s="382"/>
      <c r="AM8" s="382"/>
      <c r="AN8" s="382"/>
    </row>
    <row r="9" spans="2:35" ht="17.25" customHeight="1" thickBot="1">
      <c r="B9" s="175"/>
      <c r="C9" s="175"/>
      <c r="E9" s="176"/>
      <c r="G9" s="177"/>
      <c r="H9" s="177"/>
      <c r="K9" s="178"/>
      <c r="L9" s="178"/>
      <c r="M9" s="178"/>
      <c r="N9" s="179"/>
      <c r="O9" s="179"/>
      <c r="T9" s="174"/>
      <c r="AI9" s="386" t="s">
        <v>182</v>
      </c>
    </row>
    <row r="10" spans="1:40" s="7" customFormat="1" ht="16.5" customHeight="1" thickBot="1" thickTop="1">
      <c r="A10" s="695" t="s">
        <v>1</v>
      </c>
      <c r="B10" s="637" t="s">
        <v>2</v>
      </c>
      <c r="C10" s="713" t="s">
        <v>3</v>
      </c>
      <c r="D10" s="716" t="s">
        <v>56</v>
      </c>
      <c r="E10" s="717"/>
      <c r="F10" s="780" t="s">
        <v>62</v>
      </c>
      <c r="G10" s="781"/>
      <c r="H10" s="781"/>
      <c r="I10" s="781"/>
      <c r="J10" s="781"/>
      <c r="K10" s="781"/>
      <c r="L10" s="781"/>
      <c r="M10" s="781"/>
      <c r="N10" s="698" t="s">
        <v>5</v>
      </c>
      <c r="O10" s="701" t="s">
        <v>55</v>
      </c>
      <c r="P10" s="702"/>
      <c r="Q10" s="702"/>
      <c r="R10" s="702"/>
      <c r="S10" s="702"/>
      <c r="T10" s="702"/>
      <c r="U10" s="702"/>
      <c r="V10" s="703"/>
      <c r="W10" s="187"/>
      <c r="X10" s="188"/>
      <c r="Y10" s="188"/>
      <c r="Z10" s="188"/>
      <c r="AA10" s="188"/>
      <c r="AB10" s="188"/>
      <c r="AC10" s="188"/>
      <c r="AD10" s="188"/>
      <c r="AE10" s="640" t="s">
        <v>183</v>
      </c>
      <c r="AF10" s="640"/>
      <c r="AG10" s="640"/>
      <c r="AH10" s="640"/>
      <c r="AI10" s="640"/>
      <c r="AJ10" s="640"/>
      <c r="AK10" s="640"/>
      <c r="AL10" s="641"/>
      <c r="AM10" s="206"/>
      <c r="AN10" s="196"/>
    </row>
    <row r="11" spans="1:40" s="7" customFormat="1" ht="17.25" customHeight="1" thickTop="1">
      <c r="A11" s="696"/>
      <c r="B11" s="638"/>
      <c r="C11" s="714"/>
      <c r="D11" s="718"/>
      <c r="E11" s="719"/>
      <c r="F11" s="782"/>
      <c r="G11" s="783"/>
      <c r="H11" s="783"/>
      <c r="I11" s="783"/>
      <c r="J11" s="783"/>
      <c r="K11" s="783"/>
      <c r="L11" s="783"/>
      <c r="M11" s="783"/>
      <c r="N11" s="699"/>
      <c r="O11" s="704"/>
      <c r="P11" s="705"/>
      <c r="Q11" s="705"/>
      <c r="R11" s="705"/>
      <c r="S11" s="705"/>
      <c r="T11" s="705"/>
      <c r="U11" s="705"/>
      <c r="V11" s="706"/>
      <c r="W11" s="654" t="s">
        <v>6</v>
      </c>
      <c r="X11" s="655"/>
      <c r="Y11" s="655"/>
      <c r="Z11" s="655"/>
      <c r="AA11" s="655"/>
      <c r="AB11" s="655"/>
      <c r="AC11" s="655"/>
      <c r="AD11" s="656"/>
      <c r="AE11" s="654" t="s">
        <v>221</v>
      </c>
      <c r="AF11" s="655"/>
      <c r="AG11" s="655"/>
      <c r="AH11" s="655"/>
      <c r="AI11" s="655"/>
      <c r="AJ11" s="655"/>
      <c r="AK11" s="655"/>
      <c r="AL11" s="656"/>
      <c r="AM11" s="686"/>
      <c r="AN11" s="687"/>
    </row>
    <row r="12" spans="1:40" s="7" customFormat="1" ht="15.75" customHeight="1" thickBot="1">
      <c r="A12" s="696"/>
      <c r="B12" s="638"/>
      <c r="C12" s="714"/>
      <c r="D12" s="720"/>
      <c r="E12" s="721"/>
      <c r="F12" s="782"/>
      <c r="G12" s="783"/>
      <c r="H12" s="783"/>
      <c r="I12" s="783"/>
      <c r="J12" s="783"/>
      <c r="K12" s="783"/>
      <c r="L12" s="783"/>
      <c r="M12" s="783"/>
      <c r="N12" s="699"/>
      <c r="O12" s="707"/>
      <c r="P12" s="708"/>
      <c r="Q12" s="708"/>
      <c r="R12" s="708"/>
      <c r="S12" s="708"/>
      <c r="T12" s="708"/>
      <c r="U12" s="708"/>
      <c r="V12" s="709"/>
      <c r="W12" s="657" t="s">
        <v>63</v>
      </c>
      <c r="X12" s="658"/>
      <c r="Y12" s="658"/>
      <c r="Z12" s="658"/>
      <c r="AA12" s="658"/>
      <c r="AB12" s="658"/>
      <c r="AC12" s="658"/>
      <c r="AD12" s="659"/>
      <c r="AE12" s="657" t="s">
        <v>279</v>
      </c>
      <c r="AF12" s="658"/>
      <c r="AG12" s="658"/>
      <c r="AH12" s="658"/>
      <c r="AI12" s="658"/>
      <c r="AJ12" s="658"/>
      <c r="AK12" s="658"/>
      <c r="AL12" s="659"/>
      <c r="AM12" s="691"/>
      <c r="AN12" s="692"/>
    </row>
    <row r="13" spans="1:40" s="8" customFormat="1" ht="15.75" customHeight="1" thickTop="1">
      <c r="A13" s="696"/>
      <c r="B13" s="638"/>
      <c r="C13" s="714"/>
      <c r="D13" s="676" t="s">
        <v>7</v>
      </c>
      <c r="E13" s="679" t="s">
        <v>8</v>
      </c>
      <c r="F13" s="682" t="s">
        <v>4</v>
      </c>
      <c r="G13" s="785" t="s">
        <v>9</v>
      </c>
      <c r="H13" s="785"/>
      <c r="I13" s="785"/>
      <c r="J13" s="785"/>
      <c r="K13" s="785"/>
      <c r="L13" s="785"/>
      <c r="M13" s="785"/>
      <c r="N13" s="699"/>
      <c r="O13" s="599" t="s">
        <v>57</v>
      </c>
      <c r="P13" s="602" t="s">
        <v>58</v>
      </c>
      <c r="Q13" s="602" t="s">
        <v>78</v>
      </c>
      <c r="R13" s="647" t="s">
        <v>59</v>
      </c>
      <c r="S13" s="647" t="s">
        <v>60</v>
      </c>
      <c r="T13" s="602" t="s">
        <v>46</v>
      </c>
      <c r="U13" s="602" t="s">
        <v>47</v>
      </c>
      <c r="V13" s="710" t="s">
        <v>61</v>
      </c>
      <c r="W13" s="48" t="s">
        <v>12</v>
      </c>
      <c r="X13" s="49"/>
      <c r="Y13" s="49"/>
      <c r="Z13" s="50"/>
      <c r="AA13" s="51" t="s">
        <v>13</v>
      </c>
      <c r="AB13" s="49"/>
      <c r="AC13" s="49"/>
      <c r="AD13" s="52"/>
      <c r="AE13" s="786" t="s">
        <v>222</v>
      </c>
      <c r="AF13" s="693"/>
      <c r="AG13" s="693"/>
      <c r="AH13" s="693"/>
      <c r="AI13" s="693" t="s">
        <v>223</v>
      </c>
      <c r="AJ13" s="693"/>
      <c r="AK13" s="693"/>
      <c r="AL13" s="694"/>
      <c r="AM13" s="207"/>
      <c r="AN13" s="197"/>
    </row>
    <row r="14" spans="1:40" s="8" customFormat="1" ht="25.5" customHeight="1">
      <c r="A14" s="696"/>
      <c r="B14" s="638"/>
      <c r="C14" s="714"/>
      <c r="D14" s="677"/>
      <c r="E14" s="680"/>
      <c r="F14" s="682"/>
      <c r="G14" s="784" t="s">
        <v>14</v>
      </c>
      <c r="H14" s="784"/>
      <c r="I14" s="784" t="s">
        <v>37</v>
      </c>
      <c r="J14" s="784"/>
      <c r="K14" s="784" t="s">
        <v>213</v>
      </c>
      <c r="L14" s="784"/>
      <c r="M14" s="592" t="s">
        <v>216</v>
      </c>
      <c r="N14" s="699"/>
      <c r="O14" s="600"/>
      <c r="P14" s="603"/>
      <c r="Q14" s="603"/>
      <c r="R14" s="648"/>
      <c r="S14" s="648"/>
      <c r="T14" s="603"/>
      <c r="U14" s="603"/>
      <c r="V14" s="711"/>
      <c r="W14" s="642" t="s">
        <v>15</v>
      </c>
      <c r="X14" s="643"/>
      <c r="Y14" s="643"/>
      <c r="Z14" s="644"/>
      <c r="AA14" s="645" t="s">
        <v>16</v>
      </c>
      <c r="AB14" s="643"/>
      <c r="AC14" s="643"/>
      <c r="AD14" s="646"/>
      <c r="AE14" s="660" t="s">
        <v>4</v>
      </c>
      <c r="AF14" s="663" t="s">
        <v>17</v>
      </c>
      <c r="AG14" s="664"/>
      <c r="AH14" s="665"/>
      <c r="AI14" s="586" t="s">
        <v>4</v>
      </c>
      <c r="AJ14" s="663" t="s">
        <v>17</v>
      </c>
      <c r="AK14" s="664"/>
      <c r="AL14" s="666"/>
      <c r="AM14" s="689"/>
      <c r="AN14" s="690"/>
    </row>
    <row r="15" spans="1:40" s="8" customFormat="1" ht="15.75" customHeight="1">
      <c r="A15" s="696"/>
      <c r="B15" s="638"/>
      <c r="C15" s="714"/>
      <c r="D15" s="677"/>
      <c r="E15" s="680"/>
      <c r="F15" s="682"/>
      <c r="G15" s="592" t="s">
        <v>214</v>
      </c>
      <c r="H15" s="592" t="s">
        <v>215</v>
      </c>
      <c r="I15" s="592" t="s">
        <v>214</v>
      </c>
      <c r="J15" s="592" t="s">
        <v>215</v>
      </c>
      <c r="K15" s="592" t="s">
        <v>214</v>
      </c>
      <c r="L15" s="592" t="s">
        <v>215</v>
      </c>
      <c r="M15" s="592"/>
      <c r="N15" s="699"/>
      <c r="O15" s="600"/>
      <c r="P15" s="603"/>
      <c r="Q15" s="603"/>
      <c r="R15" s="648"/>
      <c r="S15" s="648"/>
      <c r="T15" s="603"/>
      <c r="U15" s="603"/>
      <c r="V15" s="711"/>
      <c r="W15" s="650" t="s">
        <v>4</v>
      </c>
      <c r="X15" s="589" t="s">
        <v>17</v>
      </c>
      <c r="Y15" s="590"/>
      <c r="Z15" s="636"/>
      <c r="AA15" s="652" t="s">
        <v>4</v>
      </c>
      <c r="AB15" s="589" t="s">
        <v>17</v>
      </c>
      <c r="AC15" s="590"/>
      <c r="AD15" s="517"/>
      <c r="AE15" s="661"/>
      <c r="AF15" s="669" t="s">
        <v>14</v>
      </c>
      <c r="AG15" s="669" t="s">
        <v>18</v>
      </c>
      <c r="AH15" s="674" t="s">
        <v>19</v>
      </c>
      <c r="AI15" s="587"/>
      <c r="AJ15" s="669" t="s">
        <v>14</v>
      </c>
      <c r="AK15" s="669" t="s">
        <v>18</v>
      </c>
      <c r="AL15" s="667" t="s">
        <v>19</v>
      </c>
      <c r="AM15" s="688"/>
      <c r="AN15" s="165"/>
    </row>
    <row r="16" spans="1:40" s="8" customFormat="1" ht="46.5" customHeight="1" thickBot="1">
      <c r="A16" s="697"/>
      <c r="B16" s="639"/>
      <c r="C16" s="715"/>
      <c r="D16" s="678"/>
      <c r="E16" s="681"/>
      <c r="F16" s="683"/>
      <c r="G16" s="593"/>
      <c r="H16" s="593"/>
      <c r="I16" s="593"/>
      <c r="J16" s="593"/>
      <c r="K16" s="593"/>
      <c r="L16" s="593"/>
      <c r="M16" s="593"/>
      <c r="N16" s="700"/>
      <c r="O16" s="601"/>
      <c r="P16" s="591"/>
      <c r="Q16" s="591"/>
      <c r="R16" s="649"/>
      <c r="S16" s="649"/>
      <c r="T16" s="591"/>
      <c r="U16" s="591"/>
      <c r="V16" s="712"/>
      <c r="W16" s="651"/>
      <c r="X16" s="53" t="s">
        <v>14</v>
      </c>
      <c r="Y16" s="53" t="s">
        <v>18</v>
      </c>
      <c r="Z16" s="54" t="s">
        <v>19</v>
      </c>
      <c r="AA16" s="653"/>
      <c r="AB16" s="53" t="s">
        <v>14</v>
      </c>
      <c r="AC16" s="53" t="s">
        <v>18</v>
      </c>
      <c r="AD16" s="55" t="s">
        <v>19</v>
      </c>
      <c r="AE16" s="662"/>
      <c r="AF16" s="670"/>
      <c r="AG16" s="670"/>
      <c r="AH16" s="675"/>
      <c r="AI16" s="588"/>
      <c r="AJ16" s="670"/>
      <c r="AK16" s="670"/>
      <c r="AL16" s="668"/>
      <c r="AM16" s="688"/>
      <c r="AN16" s="198"/>
    </row>
    <row r="17" spans="1:40" s="9" customFormat="1" ht="15.75" customHeight="1" thickBot="1" thickTop="1">
      <c r="A17" s="92">
        <v>1</v>
      </c>
      <c r="B17" s="93">
        <v>2</v>
      </c>
      <c r="C17" s="94">
        <v>3</v>
      </c>
      <c r="D17" s="95" t="s">
        <v>31</v>
      </c>
      <c r="E17" s="96">
        <v>5</v>
      </c>
      <c r="F17" s="97">
        <v>6</v>
      </c>
      <c r="G17" s="98">
        <v>7</v>
      </c>
      <c r="H17" s="98">
        <v>8</v>
      </c>
      <c r="I17" s="98">
        <v>9</v>
      </c>
      <c r="J17" s="98">
        <v>10</v>
      </c>
      <c r="K17" s="98">
        <v>11</v>
      </c>
      <c r="L17" s="477">
        <v>12</v>
      </c>
      <c r="M17" s="477">
        <v>13</v>
      </c>
      <c r="N17" s="96">
        <v>14</v>
      </c>
      <c r="O17" s="99" t="s">
        <v>32</v>
      </c>
      <c r="P17" s="99" t="s">
        <v>33</v>
      </c>
      <c r="Q17" s="99" t="s">
        <v>34</v>
      </c>
      <c r="R17" s="99" t="s">
        <v>35</v>
      </c>
      <c r="S17" s="99" t="s">
        <v>217</v>
      </c>
      <c r="T17" s="99" t="s">
        <v>218</v>
      </c>
      <c r="U17" s="100" t="s">
        <v>219</v>
      </c>
      <c r="V17" s="101" t="s">
        <v>220</v>
      </c>
      <c r="W17" s="92">
        <v>19</v>
      </c>
      <c r="X17" s="102">
        <v>20</v>
      </c>
      <c r="Y17" s="102">
        <v>21</v>
      </c>
      <c r="Z17" s="103">
        <v>22</v>
      </c>
      <c r="AA17" s="104">
        <v>23</v>
      </c>
      <c r="AB17" s="102">
        <v>24</v>
      </c>
      <c r="AC17" s="102">
        <v>25</v>
      </c>
      <c r="AD17" s="103">
        <v>26</v>
      </c>
      <c r="AE17" s="102">
        <v>23</v>
      </c>
      <c r="AF17" s="102">
        <v>24</v>
      </c>
      <c r="AG17" s="102">
        <v>25</v>
      </c>
      <c r="AH17" s="103">
        <v>26</v>
      </c>
      <c r="AI17" s="102">
        <v>27</v>
      </c>
      <c r="AJ17" s="102">
        <v>28</v>
      </c>
      <c r="AK17" s="102">
        <v>29</v>
      </c>
      <c r="AL17" s="195">
        <v>30</v>
      </c>
      <c r="AM17" s="208"/>
      <c r="AN17" s="158"/>
    </row>
    <row r="18" spans="1:40" s="9" customFormat="1" ht="17.25" customHeight="1" thickBot="1" thickTop="1">
      <c r="A18" s="617" t="s">
        <v>204</v>
      </c>
      <c r="B18" s="618"/>
      <c r="C18" s="618"/>
      <c r="D18" s="618"/>
      <c r="E18" s="618"/>
      <c r="F18" s="618"/>
      <c r="G18" s="618"/>
      <c r="H18" s="618"/>
      <c r="I18" s="618"/>
      <c r="J18" s="618"/>
      <c r="K18" s="618"/>
      <c r="L18" s="618"/>
      <c r="M18" s="618"/>
      <c r="N18" s="618"/>
      <c r="O18" s="618"/>
      <c r="P18" s="618"/>
      <c r="Q18" s="618"/>
      <c r="R18" s="618"/>
      <c r="S18" s="618"/>
      <c r="T18" s="618"/>
      <c r="U18" s="618"/>
      <c r="V18" s="618"/>
      <c r="W18" s="618"/>
      <c r="X18" s="618"/>
      <c r="Y18" s="618"/>
      <c r="Z18" s="618"/>
      <c r="AA18" s="618"/>
      <c r="AB18" s="618"/>
      <c r="AC18" s="618"/>
      <c r="AD18" s="618"/>
      <c r="AE18" s="618"/>
      <c r="AF18" s="618"/>
      <c r="AG18" s="618"/>
      <c r="AH18" s="618"/>
      <c r="AI18" s="618"/>
      <c r="AJ18" s="618"/>
      <c r="AK18" s="618"/>
      <c r="AL18" s="619"/>
      <c r="AM18" s="209"/>
      <c r="AN18" s="199"/>
    </row>
    <row r="19" spans="1:40" s="3" customFormat="1" ht="15" customHeight="1" thickBot="1" thickTop="1">
      <c r="A19" s="594" t="s">
        <v>205</v>
      </c>
      <c r="B19" s="595"/>
      <c r="C19" s="595"/>
      <c r="D19" s="595"/>
      <c r="E19" s="595"/>
      <c r="F19" s="595"/>
      <c r="G19" s="595"/>
      <c r="H19" s="595"/>
      <c r="I19" s="595"/>
      <c r="J19" s="595"/>
      <c r="K19" s="595"/>
      <c r="L19" s="595"/>
      <c r="M19" s="595"/>
      <c r="N19" s="595"/>
      <c r="O19" s="595"/>
      <c r="P19" s="595"/>
      <c r="Q19" s="595"/>
      <c r="R19" s="595"/>
      <c r="S19" s="595"/>
      <c r="T19" s="595"/>
      <c r="U19" s="595"/>
      <c r="V19" s="595"/>
      <c r="W19" s="595"/>
      <c r="X19" s="595"/>
      <c r="Y19" s="595"/>
      <c r="Z19" s="595"/>
      <c r="AA19" s="595"/>
      <c r="AB19" s="595"/>
      <c r="AC19" s="595"/>
      <c r="AD19" s="595"/>
      <c r="AE19" s="595"/>
      <c r="AF19" s="595"/>
      <c r="AG19" s="595"/>
      <c r="AH19" s="595"/>
      <c r="AI19" s="595"/>
      <c r="AJ19" s="595"/>
      <c r="AK19" s="595"/>
      <c r="AL19" s="596"/>
      <c r="AM19" s="211"/>
      <c r="AN19" s="201"/>
    </row>
    <row r="20" spans="1:40" s="1" customFormat="1" ht="28.5" customHeight="1" thickBot="1" thickTop="1">
      <c r="A20" s="411"/>
      <c r="B20" s="409"/>
      <c r="C20" s="298"/>
      <c r="D20" s="410"/>
      <c r="E20" s="389"/>
      <c r="F20" s="390"/>
      <c r="G20" s="391"/>
      <c r="H20" s="391"/>
      <c r="I20" s="391"/>
      <c r="J20" s="391"/>
      <c r="K20" s="391"/>
      <c r="L20" s="478"/>
      <c r="M20" s="478"/>
      <c r="N20" s="392"/>
      <c r="O20" s="393"/>
      <c r="P20" s="393"/>
      <c r="Q20" s="393"/>
      <c r="R20" s="393"/>
      <c r="S20" s="393"/>
      <c r="T20" s="393"/>
      <c r="U20" s="394"/>
      <c r="V20" s="395"/>
      <c r="W20" s="391"/>
      <c r="X20" s="391"/>
      <c r="Y20" s="391"/>
      <c r="Z20" s="396"/>
      <c r="AA20" s="391"/>
      <c r="AB20" s="391"/>
      <c r="AC20" s="391"/>
      <c r="AD20" s="392"/>
      <c r="AE20" s="390"/>
      <c r="AF20" s="391"/>
      <c r="AG20" s="391"/>
      <c r="AH20" s="396"/>
      <c r="AI20" s="390"/>
      <c r="AJ20" s="419"/>
      <c r="AK20" s="419"/>
      <c r="AL20" s="420"/>
      <c r="AM20" s="212"/>
      <c r="AN20" s="202"/>
    </row>
    <row r="21" spans="1:40" s="2" customFormat="1" ht="16.5" customHeight="1" thickBot="1" thickTop="1">
      <c r="A21" s="608" t="s">
        <v>188</v>
      </c>
      <c r="B21" s="609"/>
      <c r="C21" s="610"/>
      <c r="D21" s="460"/>
      <c r="E21" s="414"/>
      <c r="F21" s="460"/>
      <c r="G21" s="461"/>
      <c r="H21" s="461"/>
      <c r="I21" s="461"/>
      <c r="J21" s="461"/>
      <c r="K21" s="461"/>
      <c r="L21" s="479"/>
      <c r="M21" s="479"/>
      <c r="N21" s="462"/>
      <c r="O21" s="460"/>
      <c r="P21" s="461"/>
      <c r="Q21" s="461"/>
      <c r="R21" s="461"/>
      <c r="S21" s="461"/>
      <c r="T21" s="461"/>
      <c r="U21" s="461"/>
      <c r="V21" s="462"/>
      <c r="W21" s="402">
        <f aca="true" t="shared" si="0" ref="W21:AD21">SUM(W14:W20)</f>
        <v>19</v>
      </c>
      <c r="X21" s="403">
        <f t="shared" si="0"/>
        <v>20</v>
      </c>
      <c r="Y21" s="403">
        <f t="shared" si="0"/>
        <v>21</v>
      </c>
      <c r="Z21" s="404">
        <f t="shared" si="0"/>
        <v>22</v>
      </c>
      <c r="AA21" s="405">
        <f t="shared" si="0"/>
        <v>23</v>
      </c>
      <c r="AB21" s="403">
        <f t="shared" si="0"/>
        <v>24</v>
      </c>
      <c r="AC21" s="403">
        <f t="shared" si="0"/>
        <v>25</v>
      </c>
      <c r="AD21" s="403">
        <f t="shared" si="0"/>
        <v>26</v>
      </c>
      <c r="AE21" s="460"/>
      <c r="AF21" s="461"/>
      <c r="AG21" s="461"/>
      <c r="AH21" s="463"/>
      <c r="AI21" s="464"/>
      <c r="AJ21" s="461"/>
      <c r="AK21" s="461"/>
      <c r="AL21" s="461"/>
      <c r="AM21" s="212"/>
      <c r="AN21" s="193"/>
    </row>
    <row r="22" spans="1:40" s="2" customFormat="1" ht="16.5" customHeight="1" thickBot="1" thickTop="1">
      <c r="A22" s="415"/>
      <c r="B22" s="416"/>
      <c r="C22" s="417" t="s">
        <v>189</v>
      </c>
      <c r="D22" s="466"/>
      <c r="E22" s="468"/>
      <c r="F22" s="460"/>
      <c r="G22" s="461"/>
      <c r="H22" s="461"/>
      <c r="I22" s="461"/>
      <c r="J22" s="472"/>
      <c r="K22" s="467"/>
      <c r="L22" s="480"/>
      <c r="M22" s="480"/>
      <c r="N22" s="468"/>
      <c r="O22" s="460"/>
      <c r="P22" s="461"/>
      <c r="Q22" s="461"/>
      <c r="R22" s="461"/>
      <c r="S22" s="461"/>
      <c r="T22" s="461"/>
      <c r="U22" s="461"/>
      <c r="V22" s="462"/>
      <c r="W22" s="397"/>
      <c r="X22" s="398"/>
      <c r="Y22" s="398"/>
      <c r="Z22" s="400"/>
      <c r="AA22" s="401"/>
      <c r="AB22" s="398"/>
      <c r="AC22" s="398"/>
      <c r="AD22" s="399"/>
      <c r="AE22" s="460"/>
      <c r="AF22" s="461"/>
      <c r="AG22" s="461"/>
      <c r="AH22" s="463"/>
      <c r="AI22" s="464"/>
      <c r="AJ22" s="461"/>
      <c r="AK22" s="461"/>
      <c r="AL22" s="462"/>
      <c r="AM22" s="212"/>
      <c r="AN22" s="193"/>
    </row>
    <row r="23" spans="1:40" s="3" customFormat="1" ht="16.5" customHeight="1" thickBot="1" thickTop="1">
      <c r="A23" s="611" t="s">
        <v>206</v>
      </c>
      <c r="B23" s="612"/>
      <c r="C23" s="613"/>
      <c r="D23" s="466"/>
      <c r="E23" s="425"/>
      <c r="F23" s="466"/>
      <c r="G23" s="467"/>
      <c r="H23" s="467"/>
      <c r="I23" s="467"/>
      <c r="J23" s="467"/>
      <c r="K23" s="467"/>
      <c r="L23" s="480"/>
      <c r="M23" s="480"/>
      <c r="N23" s="468"/>
      <c r="O23" s="466"/>
      <c r="P23" s="467"/>
      <c r="Q23" s="467"/>
      <c r="R23" s="467"/>
      <c r="S23" s="467"/>
      <c r="T23" s="467"/>
      <c r="U23" s="467"/>
      <c r="V23" s="468"/>
      <c r="W23" s="406"/>
      <c r="X23" s="407"/>
      <c r="Y23" s="407"/>
      <c r="Z23" s="408"/>
      <c r="AA23" s="406"/>
      <c r="AB23" s="407"/>
      <c r="AC23" s="407"/>
      <c r="AD23" s="408"/>
      <c r="AE23" s="466"/>
      <c r="AF23" s="467"/>
      <c r="AG23" s="467"/>
      <c r="AH23" s="469"/>
      <c r="AI23" s="470"/>
      <c r="AJ23" s="467"/>
      <c r="AK23" s="467"/>
      <c r="AL23" s="468"/>
      <c r="AM23" s="210"/>
      <c r="AN23" s="200"/>
    </row>
    <row r="24" spans="1:40" s="3" customFormat="1" ht="15" customHeight="1" thickBot="1" thickTop="1">
      <c r="A24" s="594" t="s">
        <v>207</v>
      </c>
      <c r="B24" s="595"/>
      <c r="C24" s="595"/>
      <c r="D24" s="595"/>
      <c r="E24" s="595"/>
      <c r="F24" s="595"/>
      <c r="G24" s="595"/>
      <c r="H24" s="595"/>
      <c r="I24" s="595"/>
      <c r="J24" s="595"/>
      <c r="K24" s="595"/>
      <c r="L24" s="595"/>
      <c r="M24" s="595"/>
      <c r="N24" s="595"/>
      <c r="O24" s="595"/>
      <c r="P24" s="595"/>
      <c r="Q24" s="595"/>
      <c r="R24" s="595"/>
      <c r="S24" s="595"/>
      <c r="T24" s="595"/>
      <c r="U24" s="595"/>
      <c r="V24" s="595"/>
      <c r="W24" s="595"/>
      <c r="X24" s="595"/>
      <c r="Y24" s="595"/>
      <c r="Z24" s="595"/>
      <c r="AA24" s="595"/>
      <c r="AB24" s="595"/>
      <c r="AC24" s="595"/>
      <c r="AD24" s="595"/>
      <c r="AE24" s="595"/>
      <c r="AF24" s="595"/>
      <c r="AG24" s="595"/>
      <c r="AH24" s="595"/>
      <c r="AI24" s="595"/>
      <c r="AJ24" s="595"/>
      <c r="AK24" s="595"/>
      <c r="AL24" s="596"/>
      <c r="AM24" s="211"/>
      <c r="AN24" s="201"/>
    </row>
    <row r="25" spans="1:40" s="2" customFormat="1" ht="17.25" customHeight="1" thickTop="1">
      <c r="A25" s="411">
        <v>1</v>
      </c>
      <c r="B25" s="388" t="s">
        <v>225</v>
      </c>
      <c r="C25" s="471" t="s">
        <v>50</v>
      </c>
      <c r="D25" s="465">
        <v>3</v>
      </c>
      <c r="E25" s="389">
        <f>D25*30</f>
        <v>90</v>
      </c>
      <c r="F25" s="390">
        <f>G25+I25+K25</f>
        <v>8</v>
      </c>
      <c r="G25" s="391">
        <f>AF25+AJ25</f>
        <v>4</v>
      </c>
      <c r="H25" s="391"/>
      <c r="I25" s="391"/>
      <c r="J25" s="391"/>
      <c r="K25" s="391">
        <f>AH25+AL25</f>
        <v>4</v>
      </c>
      <c r="L25" s="478"/>
      <c r="M25" s="478"/>
      <c r="N25" s="392">
        <f>E25-F25</f>
        <v>82</v>
      </c>
      <c r="O25" s="393">
        <v>8</v>
      </c>
      <c r="P25" s="393"/>
      <c r="Q25" s="393"/>
      <c r="R25" s="393"/>
      <c r="S25" s="393"/>
      <c r="T25" s="393"/>
      <c r="U25" s="394"/>
      <c r="V25" s="395"/>
      <c r="W25" s="391"/>
      <c r="X25" s="391"/>
      <c r="Y25" s="391"/>
      <c r="Z25" s="396"/>
      <c r="AA25" s="391">
        <v>18</v>
      </c>
      <c r="AB25" s="391">
        <v>10</v>
      </c>
      <c r="AC25" s="391"/>
      <c r="AD25" s="392">
        <v>8</v>
      </c>
      <c r="AE25" s="390"/>
      <c r="AF25" s="391"/>
      <c r="AG25" s="391"/>
      <c r="AH25" s="396"/>
      <c r="AI25" s="390">
        <f>AJ25+AK25+AL25</f>
        <v>8</v>
      </c>
      <c r="AJ25" s="391">
        <v>4</v>
      </c>
      <c r="AK25" s="391"/>
      <c r="AL25" s="396">
        <v>4</v>
      </c>
      <c r="AM25" s="212"/>
      <c r="AN25" s="193"/>
    </row>
    <row r="26" spans="1:40" s="2" customFormat="1" ht="28.5" customHeight="1">
      <c r="A26" s="411">
        <f>A25+1</f>
        <v>2</v>
      </c>
      <c r="B26" s="388" t="s">
        <v>226</v>
      </c>
      <c r="C26" s="298" t="s">
        <v>51</v>
      </c>
      <c r="D26" s="422">
        <v>5.5</v>
      </c>
      <c r="E26" s="389">
        <f>D26*30</f>
        <v>165</v>
      </c>
      <c r="F26" s="390">
        <f>G26+I26+K26</f>
        <v>18</v>
      </c>
      <c r="G26" s="391">
        <f>AF26+AJ26</f>
        <v>12</v>
      </c>
      <c r="H26" s="391"/>
      <c r="I26" s="391">
        <f>AG26+AK26</f>
        <v>6</v>
      </c>
      <c r="J26" s="391"/>
      <c r="K26" s="391"/>
      <c r="L26" s="478"/>
      <c r="M26" s="478"/>
      <c r="N26" s="392">
        <f>E26-F26</f>
        <v>147</v>
      </c>
      <c r="O26" s="393">
        <v>7</v>
      </c>
      <c r="P26" s="393"/>
      <c r="Q26" s="393"/>
      <c r="R26" s="393"/>
      <c r="S26" s="393"/>
      <c r="T26" s="393"/>
      <c r="U26" s="394">
        <v>7</v>
      </c>
      <c r="V26" s="395"/>
      <c r="W26" s="391"/>
      <c r="X26" s="391"/>
      <c r="Y26" s="391"/>
      <c r="Z26" s="396"/>
      <c r="AA26" s="391">
        <v>18</v>
      </c>
      <c r="AB26" s="391">
        <v>10</v>
      </c>
      <c r="AC26" s="391">
        <v>8</v>
      </c>
      <c r="AD26" s="392"/>
      <c r="AE26" s="390">
        <f>AF26+AG26+AH26</f>
        <v>18</v>
      </c>
      <c r="AF26" s="391">
        <v>12</v>
      </c>
      <c r="AG26" s="391">
        <v>6</v>
      </c>
      <c r="AH26" s="396"/>
      <c r="AI26" s="390"/>
      <c r="AJ26" s="391"/>
      <c r="AK26" s="391"/>
      <c r="AL26" s="396"/>
      <c r="AM26" s="212"/>
      <c r="AN26" s="193"/>
    </row>
    <row r="27" spans="1:40" s="2" customFormat="1" ht="28.5" customHeight="1" thickBot="1">
      <c r="A27" s="411">
        <f>A26+1</f>
        <v>3</v>
      </c>
      <c r="B27" s="388" t="s">
        <v>227</v>
      </c>
      <c r="C27" s="298" t="s">
        <v>168</v>
      </c>
      <c r="D27" s="422">
        <v>4</v>
      </c>
      <c r="E27" s="389">
        <f>D27*30</f>
        <v>120</v>
      </c>
      <c r="F27" s="390">
        <f>G27+I27+K27</f>
        <v>12</v>
      </c>
      <c r="G27" s="391">
        <f>AF27+AJ27</f>
        <v>12</v>
      </c>
      <c r="H27" s="391"/>
      <c r="I27" s="391"/>
      <c r="J27" s="391"/>
      <c r="K27" s="391"/>
      <c r="L27" s="478"/>
      <c r="M27" s="478"/>
      <c r="N27" s="392">
        <f>E27-F27</f>
        <v>108</v>
      </c>
      <c r="O27" s="393">
        <v>8</v>
      </c>
      <c r="P27" s="393"/>
      <c r="Q27" s="393"/>
      <c r="R27" s="393"/>
      <c r="S27" s="393"/>
      <c r="T27" s="393"/>
      <c r="U27" s="394"/>
      <c r="V27" s="395"/>
      <c r="W27" s="391">
        <v>20</v>
      </c>
      <c r="X27" s="391">
        <v>8</v>
      </c>
      <c r="Y27" s="391"/>
      <c r="Z27" s="396">
        <v>12</v>
      </c>
      <c r="AA27" s="391"/>
      <c r="AB27" s="391"/>
      <c r="AC27" s="391"/>
      <c r="AD27" s="392"/>
      <c r="AE27" s="390"/>
      <c r="AF27" s="391"/>
      <c r="AG27" s="391"/>
      <c r="AH27" s="396"/>
      <c r="AI27" s="390">
        <f>AJ27+AK27+AL27</f>
        <v>12</v>
      </c>
      <c r="AJ27" s="391">
        <v>12</v>
      </c>
      <c r="AK27" s="391"/>
      <c r="AL27" s="396"/>
      <c r="AM27" s="212"/>
      <c r="AN27" s="193"/>
    </row>
    <row r="28" spans="1:40" s="2" customFormat="1" ht="16.5" customHeight="1" thickBot="1" thickTop="1">
      <c r="A28" s="608" t="s">
        <v>188</v>
      </c>
      <c r="B28" s="609"/>
      <c r="C28" s="610"/>
      <c r="D28" s="466">
        <f>SUM(D25:D27)</f>
        <v>12.5</v>
      </c>
      <c r="E28" s="468">
        <f>SUM(E25:E27)</f>
        <v>375</v>
      </c>
      <c r="F28" s="466">
        <f>SUM(F25:F27)</f>
        <v>38</v>
      </c>
      <c r="G28" s="467">
        <f>SUM(G25:G27)</f>
        <v>28</v>
      </c>
      <c r="H28" s="467"/>
      <c r="I28" s="467">
        <f>SUM(I25:I27)</f>
        <v>6</v>
      </c>
      <c r="J28" s="467"/>
      <c r="K28" s="467">
        <f>SUM(K25:K27)</f>
        <v>4</v>
      </c>
      <c r="L28" s="480"/>
      <c r="M28" s="480"/>
      <c r="N28" s="468">
        <f>SUM(N25:N27)</f>
        <v>337</v>
      </c>
      <c r="O28" s="460">
        <v>3</v>
      </c>
      <c r="P28" s="461"/>
      <c r="Q28" s="461"/>
      <c r="R28" s="461"/>
      <c r="S28" s="461"/>
      <c r="T28" s="461"/>
      <c r="U28" s="461">
        <v>1</v>
      </c>
      <c r="V28" s="462"/>
      <c r="W28" s="402">
        <f aca="true" t="shared" si="1" ref="W28:AD28">SUM(W21:W27)</f>
        <v>39</v>
      </c>
      <c r="X28" s="403">
        <f t="shared" si="1"/>
        <v>28</v>
      </c>
      <c r="Y28" s="403">
        <f t="shared" si="1"/>
        <v>21</v>
      </c>
      <c r="Z28" s="404">
        <f t="shared" si="1"/>
        <v>34</v>
      </c>
      <c r="AA28" s="405">
        <f t="shared" si="1"/>
        <v>59</v>
      </c>
      <c r="AB28" s="403">
        <f t="shared" si="1"/>
        <v>44</v>
      </c>
      <c r="AC28" s="403">
        <f t="shared" si="1"/>
        <v>33</v>
      </c>
      <c r="AD28" s="403">
        <f t="shared" si="1"/>
        <v>34</v>
      </c>
      <c r="AE28" s="466">
        <f>SUM(AE25:AE27)</f>
        <v>18</v>
      </c>
      <c r="AF28" s="467">
        <f>SUM(AF25:AF27)</f>
        <v>12</v>
      </c>
      <c r="AG28" s="467">
        <f>SUM(AG25:AG27)</f>
        <v>6</v>
      </c>
      <c r="AH28" s="469"/>
      <c r="AI28" s="470">
        <f>SUM(AI25:AI27)</f>
        <v>20</v>
      </c>
      <c r="AJ28" s="467">
        <f>SUM(AJ25:AJ27)</f>
        <v>16</v>
      </c>
      <c r="AK28" s="467"/>
      <c r="AL28" s="468">
        <f>SUM(AL25:AL27)</f>
        <v>4</v>
      </c>
      <c r="AM28" s="212"/>
      <c r="AN28" s="193"/>
    </row>
    <row r="29" spans="1:40" s="2" customFormat="1" ht="16.5" customHeight="1" thickBot="1" thickTop="1">
      <c r="A29" s="415"/>
      <c r="B29" s="416"/>
      <c r="C29" s="417" t="s">
        <v>189</v>
      </c>
      <c r="D29" s="466"/>
      <c r="E29" s="468"/>
      <c r="F29" s="460"/>
      <c r="G29" s="461"/>
      <c r="H29" s="461"/>
      <c r="I29" s="461"/>
      <c r="J29" s="472"/>
      <c r="K29" s="467"/>
      <c r="L29" s="480"/>
      <c r="M29" s="480"/>
      <c r="N29" s="468"/>
      <c r="O29" s="460"/>
      <c r="P29" s="461"/>
      <c r="Q29" s="461"/>
      <c r="R29" s="461"/>
      <c r="S29" s="461"/>
      <c r="T29" s="461"/>
      <c r="U29" s="461"/>
      <c r="V29" s="462"/>
      <c r="W29" s="397"/>
      <c r="X29" s="398"/>
      <c r="Y29" s="398"/>
      <c r="Z29" s="400"/>
      <c r="AA29" s="401"/>
      <c r="AB29" s="398"/>
      <c r="AC29" s="398"/>
      <c r="AD29" s="399"/>
      <c r="AE29" s="460"/>
      <c r="AF29" s="461"/>
      <c r="AG29" s="461"/>
      <c r="AH29" s="463"/>
      <c r="AI29" s="464"/>
      <c r="AJ29" s="461"/>
      <c r="AK29" s="461"/>
      <c r="AL29" s="462"/>
      <c r="AM29" s="212"/>
      <c r="AN29" s="193"/>
    </row>
    <row r="30" spans="1:40" s="3" customFormat="1" ht="16.5" customHeight="1" thickBot="1" thickTop="1">
      <c r="A30" s="611" t="s">
        <v>206</v>
      </c>
      <c r="B30" s="612"/>
      <c r="C30" s="613"/>
      <c r="D30" s="423">
        <f>SUM(D28:D29)</f>
        <v>12.5</v>
      </c>
      <c r="E30" s="414">
        <f>D30*30</f>
        <v>375</v>
      </c>
      <c r="F30" s="460">
        <f>SUM(F28:F29)</f>
        <v>38</v>
      </c>
      <c r="G30" s="461">
        <f>SUM(G28:G29)</f>
        <v>28</v>
      </c>
      <c r="H30" s="461"/>
      <c r="I30" s="461">
        <f>SUM(I28:I29)</f>
        <v>6</v>
      </c>
      <c r="J30" s="461"/>
      <c r="K30" s="461">
        <f>SUM(K28:K29)</f>
        <v>4</v>
      </c>
      <c r="L30" s="479"/>
      <c r="M30" s="479"/>
      <c r="N30" s="462">
        <f>SUM(N28:N29)</f>
        <v>337</v>
      </c>
      <c r="O30" s="460">
        <v>3</v>
      </c>
      <c r="P30" s="461"/>
      <c r="Q30" s="461"/>
      <c r="R30" s="461"/>
      <c r="S30" s="461"/>
      <c r="T30" s="461"/>
      <c r="U30" s="461">
        <v>1</v>
      </c>
      <c r="V30" s="462"/>
      <c r="W30" s="406">
        <f aca="true" t="shared" si="2" ref="W30:AD30">SUM(W20:W20)</f>
        <v>0</v>
      </c>
      <c r="X30" s="407">
        <f t="shared" si="2"/>
        <v>0</v>
      </c>
      <c r="Y30" s="407">
        <f t="shared" si="2"/>
        <v>0</v>
      </c>
      <c r="Z30" s="408">
        <f t="shared" si="2"/>
        <v>0</v>
      </c>
      <c r="AA30" s="406">
        <f t="shared" si="2"/>
        <v>0</v>
      </c>
      <c r="AB30" s="407">
        <f t="shared" si="2"/>
        <v>0</v>
      </c>
      <c r="AC30" s="407">
        <f t="shared" si="2"/>
        <v>0</v>
      </c>
      <c r="AD30" s="408">
        <f t="shared" si="2"/>
        <v>0</v>
      </c>
      <c r="AE30" s="460">
        <f aca="true" t="shared" si="3" ref="AE30:AL30">SUM(AE28:AE29)</f>
        <v>18</v>
      </c>
      <c r="AF30" s="461">
        <f t="shared" si="3"/>
        <v>12</v>
      </c>
      <c r="AG30" s="461">
        <f t="shared" si="3"/>
        <v>6</v>
      </c>
      <c r="AH30" s="463"/>
      <c r="AI30" s="464">
        <f t="shared" si="3"/>
        <v>20</v>
      </c>
      <c r="AJ30" s="461">
        <f t="shared" si="3"/>
        <v>16</v>
      </c>
      <c r="AK30" s="461"/>
      <c r="AL30" s="462">
        <f t="shared" si="3"/>
        <v>4</v>
      </c>
      <c r="AM30" s="210"/>
      <c r="AN30" s="200"/>
    </row>
    <row r="31" spans="1:40" s="3" customFormat="1" ht="15" customHeight="1" thickBot="1" thickTop="1">
      <c r="A31" s="594" t="s">
        <v>228</v>
      </c>
      <c r="B31" s="595"/>
      <c r="C31" s="595"/>
      <c r="D31" s="595"/>
      <c r="E31" s="595"/>
      <c r="F31" s="595"/>
      <c r="G31" s="595"/>
      <c r="H31" s="595"/>
      <c r="I31" s="595"/>
      <c r="J31" s="595"/>
      <c r="K31" s="595"/>
      <c r="L31" s="595"/>
      <c r="M31" s="595"/>
      <c r="N31" s="595"/>
      <c r="O31" s="595"/>
      <c r="P31" s="595"/>
      <c r="Q31" s="595"/>
      <c r="R31" s="595"/>
      <c r="S31" s="595"/>
      <c r="T31" s="595"/>
      <c r="U31" s="595"/>
      <c r="V31" s="595"/>
      <c r="W31" s="595"/>
      <c r="X31" s="595"/>
      <c r="Y31" s="595"/>
      <c r="Z31" s="595"/>
      <c r="AA31" s="595"/>
      <c r="AB31" s="595"/>
      <c r="AC31" s="595"/>
      <c r="AD31" s="595"/>
      <c r="AE31" s="595"/>
      <c r="AF31" s="595"/>
      <c r="AG31" s="595"/>
      <c r="AH31" s="595"/>
      <c r="AI31" s="595"/>
      <c r="AJ31" s="595"/>
      <c r="AK31" s="595"/>
      <c r="AL31" s="596"/>
      <c r="AM31" s="211"/>
      <c r="AN31" s="201"/>
    </row>
    <row r="32" spans="1:40" s="2" customFormat="1" ht="17.25" customHeight="1" thickTop="1">
      <c r="A32" s="411">
        <f>A27+1</f>
        <v>4</v>
      </c>
      <c r="B32" s="388" t="s">
        <v>67</v>
      </c>
      <c r="C32" s="471" t="s">
        <v>50</v>
      </c>
      <c r="D32" s="465">
        <v>5</v>
      </c>
      <c r="E32" s="389">
        <f>D32*30</f>
        <v>150</v>
      </c>
      <c r="F32" s="390"/>
      <c r="G32" s="391"/>
      <c r="H32" s="391"/>
      <c r="I32" s="391"/>
      <c r="J32" s="391"/>
      <c r="K32" s="391"/>
      <c r="L32" s="478"/>
      <c r="M32" s="478"/>
      <c r="N32" s="392">
        <f>E32-F32</f>
        <v>150</v>
      </c>
      <c r="O32" s="393"/>
      <c r="P32" s="393">
        <v>8</v>
      </c>
      <c r="Q32" s="393"/>
      <c r="R32" s="393"/>
      <c r="S32" s="393"/>
      <c r="T32" s="393"/>
      <c r="U32" s="394"/>
      <c r="V32" s="395"/>
      <c r="W32" s="391"/>
      <c r="X32" s="391"/>
      <c r="Y32" s="391"/>
      <c r="Z32" s="396"/>
      <c r="AA32" s="391">
        <v>18</v>
      </c>
      <c r="AB32" s="391">
        <v>10</v>
      </c>
      <c r="AC32" s="391"/>
      <c r="AD32" s="392">
        <v>8</v>
      </c>
      <c r="AE32" s="390"/>
      <c r="AF32" s="391"/>
      <c r="AG32" s="391"/>
      <c r="AH32" s="396"/>
      <c r="AI32" s="390" t="s">
        <v>66</v>
      </c>
      <c r="AJ32" s="391" t="s">
        <v>66</v>
      </c>
      <c r="AK32" s="391" t="s">
        <v>66</v>
      </c>
      <c r="AL32" s="396" t="s">
        <v>66</v>
      </c>
      <c r="AM32" s="212"/>
      <c r="AN32" s="193"/>
    </row>
    <row r="33" spans="1:40" s="2" customFormat="1" ht="18" customHeight="1" thickBot="1">
      <c r="A33" s="411">
        <f>A32+1</f>
        <v>5</v>
      </c>
      <c r="B33" s="388" t="s">
        <v>65</v>
      </c>
      <c r="C33" s="471" t="s">
        <v>50</v>
      </c>
      <c r="D33" s="422">
        <v>5</v>
      </c>
      <c r="E33" s="389">
        <f>D33*30</f>
        <v>150</v>
      </c>
      <c r="F33" s="390"/>
      <c r="G33" s="391"/>
      <c r="H33" s="391"/>
      <c r="I33" s="391"/>
      <c r="J33" s="391"/>
      <c r="K33" s="391"/>
      <c r="L33" s="478"/>
      <c r="M33" s="478"/>
      <c r="N33" s="392">
        <f>E33-F33</f>
        <v>150</v>
      </c>
      <c r="O33" s="393"/>
      <c r="P33" s="393"/>
      <c r="Q33" s="393"/>
      <c r="R33" s="393"/>
      <c r="S33" s="393"/>
      <c r="T33" s="393"/>
      <c r="U33" s="394"/>
      <c r="V33" s="395"/>
      <c r="W33" s="391">
        <v>20</v>
      </c>
      <c r="X33" s="391">
        <v>8</v>
      </c>
      <c r="Y33" s="391"/>
      <c r="Z33" s="396">
        <v>12</v>
      </c>
      <c r="AA33" s="391"/>
      <c r="AB33" s="391"/>
      <c r="AC33" s="391"/>
      <c r="AD33" s="392"/>
      <c r="AE33" s="390"/>
      <c r="AF33" s="391"/>
      <c r="AG33" s="391"/>
      <c r="AH33" s="396"/>
      <c r="AI33" s="390" t="s">
        <v>66</v>
      </c>
      <c r="AJ33" s="391" t="s">
        <v>66</v>
      </c>
      <c r="AK33" s="391" t="s">
        <v>66</v>
      </c>
      <c r="AL33" s="396" t="s">
        <v>66</v>
      </c>
      <c r="AM33" s="212"/>
      <c r="AN33" s="193"/>
    </row>
    <row r="34" spans="1:40" s="2" customFormat="1" ht="16.5" customHeight="1" thickBot="1" thickTop="1">
      <c r="A34" s="608" t="s">
        <v>188</v>
      </c>
      <c r="B34" s="609"/>
      <c r="C34" s="610"/>
      <c r="D34" s="466">
        <f>SUM(D32:D33)</f>
        <v>10</v>
      </c>
      <c r="E34" s="468">
        <f>SUM(E32:E33)</f>
        <v>300</v>
      </c>
      <c r="F34" s="466"/>
      <c r="G34" s="467"/>
      <c r="H34" s="467"/>
      <c r="I34" s="467"/>
      <c r="J34" s="467"/>
      <c r="K34" s="467"/>
      <c r="L34" s="480"/>
      <c r="M34" s="480"/>
      <c r="N34" s="468">
        <f>SUM(N32:N33)</f>
        <v>300</v>
      </c>
      <c r="O34" s="460"/>
      <c r="P34" s="461">
        <v>1</v>
      </c>
      <c r="Q34" s="461"/>
      <c r="R34" s="461"/>
      <c r="S34" s="461"/>
      <c r="T34" s="461"/>
      <c r="U34" s="461"/>
      <c r="V34" s="462"/>
      <c r="W34" s="402">
        <f aca="true" t="shared" si="4" ref="W34:AD34">SUM(W28:W33)</f>
        <v>59</v>
      </c>
      <c r="X34" s="403">
        <f t="shared" si="4"/>
        <v>36</v>
      </c>
      <c r="Y34" s="403">
        <f t="shared" si="4"/>
        <v>21</v>
      </c>
      <c r="Z34" s="404">
        <f t="shared" si="4"/>
        <v>46</v>
      </c>
      <c r="AA34" s="405">
        <f t="shared" si="4"/>
        <v>77</v>
      </c>
      <c r="AB34" s="403">
        <f t="shared" si="4"/>
        <v>54</v>
      </c>
      <c r="AC34" s="403">
        <f t="shared" si="4"/>
        <v>33</v>
      </c>
      <c r="AD34" s="403">
        <f t="shared" si="4"/>
        <v>42</v>
      </c>
      <c r="AE34" s="466"/>
      <c r="AF34" s="467"/>
      <c r="AG34" s="467"/>
      <c r="AH34" s="469"/>
      <c r="AI34" s="470"/>
      <c r="AJ34" s="467"/>
      <c r="AK34" s="467"/>
      <c r="AL34" s="468"/>
      <c r="AM34" s="212"/>
      <c r="AN34" s="193"/>
    </row>
    <row r="35" spans="1:40" s="2" customFormat="1" ht="16.5" customHeight="1" thickBot="1" thickTop="1">
      <c r="A35" s="415"/>
      <c r="B35" s="416"/>
      <c r="C35" s="417" t="s">
        <v>189</v>
      </c>
      <c r="D35" s="466"/>
      <c r="E35" s="468"/>
      <c r="F35" s="460"/>
      <c r="G35" s="461"/>
      <c r="H35" s="461"/>
      <c r="I35" s="461"/>
      <c r="J35" s="472"/>
      <c r="K35" s="467"/>
      <c r="L35" s="480"/>
      <c r="M35" s="480"/>
      <c r="N35" s="468"/>
      <c r="O35" s="460"/>
      <c r="P35" s="461"/>
      <c r="Q35" s="461"/>
      <c r="R35" s="461"/>
      <c r="S35" s="461"/>
      <c r="T35" s="461"/>
      <c r="U35" s="461"/>
      <c r="V35" s="462"/>
      <c r="W35" s="397"/>
      <c r="X35" s="398"/>
      <c r="Y35" s="398"/>
      <c r="Z35" s="400"/>
      <c r="AA35" s="401"/>
      <c r="AB35" s="398"/>
      <c r="AC35" s="398"/>
      <c r="AD35" s="399"/>
      <c r="AE35" s="460"/>
      <c r="AF35" s="461"/>
      <c r="AG35" s="461"/>
      <c r="AH35" s="463"/>
      <c r="AI35" s="464"/>
      <c r="AJ35" s="461"/>
      <c r="AK35" s="461"/>
      <c r="AL35" s="462"/>
      <c r="AM35" s="212"/>
      <c r="AN35" s="193"/>
    </row>
    <row r="36" spans="1:40" s="3" customFormat="1" ht="16.5" customHeight="1" thickBot="1" thickTop="1">
      <c r="A36" s="611" t="s">
        <v>206</v>
      </c>
      <c r="B36" s="612"/>
      <c r="C36" s="613"/>
      <c r="D36" s="423">
        <f>SUM(D34:D35)</f>
        <v>10</v>
      </c>
      <c r="E36" s="414">
        <f>D36*30</f>
        <v>300</v>
      </c>
      <c r="F36" s="460"/>
      <c r="G36" s="461"/>
      <c r="H36" s="461"/>
      <c r="I36" s="461"/>
      <c r="J36" s="461"/>
      <c r="K36" s="461"/>
      <c r="L36" s="479"/>
      <c r="M36" s="479"/>
      <c r="N36" s="462">
        <f>SUM(N34:N35)</f>
        <v>300</v>
      </c>
      <c r="O36" s="460"/>
      <c r="P36" s="461">
        <v>1</v>
      </c>
      <c r="Q36" s="461"/>
      <c r="R36" s="461"/>
      <c r="S36" s="461"/>
      <c r="T36" s="461"/>
      <c r="U36" s="461"/>
      <c r="V36" s="462"/>
      <c r="W36" s="406">
        <f aca="true" t="shared" si="5" ref="W36:AD36">SUM(W27:W27)</f>
        <v>20</v>
      </c>
      <c r="X36" s="407">
        <f t="shared" si="5"/>
        <v>8</v>
      </c>
      <c r="Y36" s="407">
        <f t="shared" si="5"/>
        <v>0</v>
      </c>
      <c r="Z36" s="408">
        <f t="shared" si="5"/>
        <v>12</v>
      </c>
      <c r="AA36" s="406">
        <f t="shared" si="5"/>
        <v>0</v>
      </c>
      <c r="AB36" s="407">
        <f t="shared" si="5"/>
        <v>0</v>
      </c>
      <c r="AC36" s="407">
        <f t="shared" si="5"/>
        <v>0</v>
      </c>
      <c r="AD36" s="408">
        <f t="shared" si="5"/>
        <v>0</v>
      </c>
      <c r="AE36" s="460"/>
      <c r="AF36" s="461"/>
      <c r="AG36" s="461"/>
      <c r="AH36" s="463"/>
      <c r="AI36" s="464"/>
      <c r="AJ36" s="461"/>
      <c r="AK36" s="461"/>
      <c r="AL36" s="462"/>
      <c r="AM36" s="210"/>
      <c r="AN36" s="200"/>
    </row>
    <row r="37" spans="1:40" s="3" customFormat="1" ht="15" customHeight="1" thickBot="1" thickTop="1">
      <c r="A37" s="594" t="s">
        <v>229</v>
      </c>
      <c r="B37" s="595"/>
      <c r="C37" s="595"/>
      <c r="D37" s="595"/>
      <c r="E37" s="595"/>
      <c r="F37" s="595"/>
      <c r="G37" s="595"/>
      <c r="H37" s="595"/>
      <c r="I37" s="595"/>
      <c r="J37" s="595"/>
      <c r="K37" s="595"/>
      <c r="L37" s="595"/>
      <c r="M37" s="595"/>
      <c r="N37" s="595"/>
      <c r="O37" s="595"/>
      <c r="P37" s="595"/>
      <c r="Q37" s="595"/>
      <c r="R37" s="595"/>
      <c r="S37" s="595"/>
      <c r="T37" s="595"/>
      <c r="U37" s="595"/>
      <c r="V37" s="595"/>
      <c r="W37" s="595"/>
      <c r="X37" s="595"/>
      <c r="Y37" s="595"/>
      <c r="Z37" s="595"/>
      <c r="AA37" s="595"/>
      <c r="AB37" s="595"/>
      <c r="AC37" s="595"/>
      <c r="AD37" s="595"/>
      <c r="AE37" s="595"/>
      <c r="AF37" s="595"/>
      <c r="AG37" s="595"/>
      <c r="AH37" s="595"/>
      <c r="AI37" s="595"/>
      <c r="AJ37" s="595"/>
      <c r="AK37" s="595"/>
      <c r="AL37" s="596"/>
      <c r="AM37" s="211"/>
      <c r="AN37" s="201"/>
    </row>
    <row r="38" spans="1:40" s="2" customFormat="1" ht="17.25" customHeight="1" thickBot="1" thickTop="1">
      <c r="A38" s="411"/>
      <c r="B38" s="388"/>
      <c r="C38" s="471"/>
      <c r="D38" s="465"/>
      <c r="E38" s="389"/>
      <c r="F38" s="390"/>
      <c r="G38" s="391"/>
      <c r="H38" s="391"/>
      <c r="I38" s="391"/>
      <c r="J38" s="391"/>
      <c r="K38" s="391"/>
      <c r="L38" s="478"/>
      <c r="M38" s="478"/>
      <c r="N38" s="392"/>
      <c r="O38" s="393"/>
      <c r="P38" s="393"/>
      <c r="Q38" s="393"/>
      <c r="R38" s="393"/>
      <c r="S38" s="393"/>
      <c r="T38" s="393"/>
      <c r="U38" s="394"/>
      <c r="V38" s="395"/>
      <c r="W38" s="391"/>
      <c r="X38" s="391"/>
      <c r="Y38" s="391"/>
      <c r="Z38" s="396"/>
      <c r="AA38" s="391"/>
      <c r="AB38" s="391"/>
      <c r="AC38" s="391"/>
      <c r="AD38" s="392"/>
      <c r="AE38" s="390"/>
      <c r="AF38" s="391"/>
      <c r="AG38" s="391"/>
      <c r="AH38" s="396"/>
      <c r="AI38" s="390"/>
      <c r="AJ38" s="391"/>
      <c r="AK38" s="391"/>
      <c r="AL38" s="396"/>
      <c r="AM38" s="212"/>
      <c r="AN38" s="193"/>
    </row>
    <row r="39" spans="1:40" s="2" customFormat="1" ht="16.5" customHeight="1" thickBot="1" thickTop="1">
      <c r="A39" s="608" t="s">
        <v>188</v>
      </c>
      <c r="B39" s="609"/>
      <c r="C39" s="610"/>
      <c r="D39" s="466"/>
      <c r="E39" s="468"/>
      <c r="F39" s="466"/>
      <c r="G39" s="467"/>
      <c r="H39" s="467"/>
      <c r="I39" s="467"/>
      <c r="J39" s="467"/>
      <c r="K39" s="467"/>
      <c r="L39" s="480"/>
      <c r="M39" s="480"/>
      <c r="N39" s="468"/>
      <c r="O39" s="460"/>
      <c r="P39" s="461"/>
      <c r="Q39" s="461"/>
      <c r="R39" s="461"/>
      <c r="S39" s="461"/>
      <c r="T39" s="461"/>
      <c r="U39" s="461"/>
      <c r="V39" s="462"/>
      <c r="W39" s="402">
        <f aca="true" t="shared" si="6" ref="W39:AD39">SUM(W34:W38)</f>
        <v>79</v>
      </c>
      <c r="X39" s="403">
        <f t="shared" si="6"/>
        <v>44</v>
      </c>
      <c r="Y39" s="403">
        <f t="shared" si="6"/>
        <v>21</v>
      </c>
      <c r="Z39" s="404">
        <f t="shared" si="6"/>
        <v>58</v>
      </c>
      <c r="AA39" s="405">
        <f t="shared" si="6"/>
        <v>77</v>
      </c>
      <c r="AB39" s="403">
        <f t="shared" si="6"/>
        <v>54</v>
      </c>
      <c r="AC39" s="403">
        <f t="shared" si="6"/>
        <v>33</v>
      </c>
      <c r="AD39" s="403">
        <f t="shared" si="6"/>
        <v>42</v>
      </c>
      <c r="AE39" s="466"/>
      <c r="AF39" s="467"/>
      <c r="AG39" s="467"/>
      <c r="AH39" s="469"/>
      <c r="AI39" s="470"/>
      <c r="AJ39" s="467"/>
      <c r="AK39" s="467"/>
      <c r="AL39" s="468"/>
      <c r="AM39" s="212"/>
      <c r="AN39" s="193"/>
    </row>
    <row r="40" spans="1:40" s="2" customFormat="1" ht="16.5" customHeight="1" thickBot="1" thickTop="1">
      <c r="A40" s="415"/>
      <c r="B40" s="416"/>
      <c r="C40" s="417" t="s">
        <v>189</v>
      </c>
      <c r="D40" s="466"/>
      <c r="E40" s="468"/>
      <c r="F40" s="460"/>
      <c r="G40" s="461"/>
      <c r="H40" s="461"/>
      <c r="I40" s="461"/>
      <c r="J40" s="472"/>
      <c r="K40" s="467"/>
      <c r="L40" s="480"/>
      <c r="M40" s="480"/>
      <c r="N40" s="468"/>
      <c r="O40" s="460"/>
      <c r="P40" s="461"/>
      <c r="Q40" s="461"/>
      <c r="R40" s="461"/>
      <c r="S40" s="461"/>
      <c r="T40" s="461"/>
      <c r="U40" s="461"/>
      <c r="V40" s="462"/>
      <c r="W40" s="397"/>
      <c r="X40" s="398"/>
      <c r="Y40" s="398"/>
      <c r="Z40" s="400"/>
      <c r="AA40" s="401"/>
      <c r="AB40" s="398"/>
      <c r="AC40" s="398"/>
      <c r="AD40" s="399"/>
      <c r="AE40" s="460"/>
      <c r="AF40" s="461"/>
      <c r="AG40" s="461"/>
      <c r="AH40" s="463"/>
      <c r="AI40" s="464"/>
      <c r="AJ40" s="461"/>
      <c r="AK40" s="461"/>
      <c r="AL40" s="462"/>
      <c r="AM40" s="212"/>
      <c r="AN40" s="193"/>
    </row>
    <row r="41" spans="1:40" s="3" customFormat="1" ht="16.5" customHeight="1" thickBot="1" thickTop="1">
      <c r="A41" s="611" t="s">
        <v>206</v>
      </c>
      <c r="B41" s="612"/>
      <c r="C41" s="613"/>
      <c r="D41" s="423"/>
      <c r="E41" s="414"/>
      <c r="F41" s="460"/>
      <c r="G41" s="461"/>
      <c r="H41" s="461"/>
      <c r="I41" s="461"/>
      <c r="J41" s="461"/>
      <c r="K41" s="461"/>
      <c r="L41" s="479"/>
      <c r="M41" s="479"/>
      <c r="N41" s="462"/>
      <c r="O41" s="460"/>
      <c r="P41" s="461"/>
      <c r="Q41" s="461"/>
      <c r="R41" s="461"/>
      <c r="S41" s="461"/>
      <c r="T41" s="461"/>
      <c r="U41" s="461"/>
      <c r="V41" s="462"/>
      <c r="W41" s="406">
        <f aca="true" t="shared" si="7" ref="W41:AD41">SUM(W33:W33)</f>
        <v>20</v>
      </c>
      <c r="X41" s="407">
        <f t="shared" si="7"/>
        <v>8</v>
      </c>
      <c r="Y41" s="407">
        <f t="shared" si="7"/>
        <v>0</v>
      </c>
      <c r="Z41" s="408">
        <f t="shared" si="7"/>
        <v>12</v>
      </c>
      <c r="AA41" s="406">
        <f t="shared" si="7"/>
        <v>0</v>
      </c>
      <c r="AB41" s="407">
        <f t="shared" si="7"/>
        <v>0</v>
      </c>
      <c r="AC41" s="407">
        <f t="shared" si="7"/>
        <v>0</v>
      </c>
      <c r="AD41" s="408">
        <f t="shared" si="7"/>
        <v>0</v>
      </c>
      <c r="AE41" s="460"/>
      <c r="AF41" s="461"/>
      <c r="AG41" s="461"/>
      <c r="AH41" s="463"/>
      <c r="AI41" s="464"/>
      <c r="AJ41" s="461"/>
      <c r="AK41" s="461"/>
      <c r="AL41" s="462"/>
      <c r="AM41" s="210"/>
      <c r="AN41" s="200"/>
    </row>
    <row r="42" spans="1:40" s="3" customFormat="1" ht="16.5" customHeight="1" thickBot="1" thickTop="1">
      <c r="A42" s="614" t="s">
        <v>209</v>
      </c>
      <c r="B42" s="615"/>
      <c r="C42" s="616"/>
      <c r="D42" s="466">
        <f>D30+D36</f>
        <v>22.5</v>
      </c>
      <c r="E42" s="468">
        <f>E30+E36</f>
        <v>675</v>
      </c>
      <c r="F42" s="466">
        <f>F30+F36</f>
        <v>38</v>
      </c>
      <c r="G42" s="467">
        <f>G30+G36</f>
        <v>28</v>
      </c>
      <c r="H42" s="467"/>
      <c r="I42" s="467">
        <f>I30+I36</f>
        <v>6</v>
      </c>
      <c r="J42" s="467"/>
      <c r="K42" s="467">
        <f>K30+K36</f>
        <v>4</v>
      </c>
      <c r="L42" s="480"/>
      <c r="M42" s="480"/>
      <c r="N42" s="468">
        <f>N30+N36</f>
        <v>637</v>
      </c>
      <c r="O42" s="466">
        <f>O30+O36</f>
        <v>3</v>
      </c>
      <c r="P42" s="461">
        <v>1</v>
      </c>
      <c r="Q42" s="461"/>
      <c r="R42" s="461"/>
      <c r="S42" s="461"/>
      <c r="T42" s="461"/>
      <c r="U42" s="467">
        <f>U30+U36</f>
        <v>1</v>
      </c>
      <c r="V42" s="462"/>
      <c r="W42" s="406"/>
      <c r="X42" s="407"/>
      <c r="Y42" s="407"/>
      <c r="Z42" s="408"/>
      <c r="AA42" s="406"/>
      <c r="AB42" s="407"/>
      <c r="AC42" s="407"/>
      <c r="AD42" s="408"/>
      <c r="AE42" s="466">
        <f>AE30+AE36</f>
        <v>18</v>
      </c>
      <c r="AF42" s="467">
        <f>AF30+AF36</f>
        <v>12</v>
      </c>
      <c r="AG42" s="467">
        <f>AG30+AG36</f>
        <v>6</v>
      </c>
      <c r="AH42" s="469"/>
      <c r="AI42" s="470">
        <f>AI30+AI36</f>
        <v>20</v>
      </c>
      <c r="AJ42" s="467">
        <f>AJ30+AJ36</f>
        <v>16</v>
      </c>
      <c r="AK42" s="467"/>
      <c r="AL42" s="468">
        <f>AL30+AL36</f>
        <v>4</v>
      </c>
      <c r="AM42" s="210"/>
      <c r="AN42" s="200"/>
    </row>
    <row r="43" spans="1:40" s="9" customFormat="1" ht="17.25" customHeight="1" thickBot="1" thickTop="1">
      <c r="A43" s="617" t="s">
        <v>208</v>
      </c>
      <c r="B43" s="618"/>
      <c r="C43" s="618"/>
      <c r="D43" s="618"/>
      <c r="E43" s="618"/>
      <c r="F43" s="618"/>
      <c r="G43" s="618"/>
      <c r="H43" s="618"/>
      <c r="I43" s="618"/>
      <c r="J43" s="618"/>
      <c r="K43" s="618"/>
      <c r="L43" s="618"/>
      <c r="M43" s="618"/>
      <c r="N43" s="618"/>
      <c r="O43" s="618"/>
      <c r="P43" s="618"/>
      <c r="Q43" s="618"/>
      <c r="R43" s="618"/>
      <c r="S43" s="618"/>
      <c r="T43" s="618"/>
      <c r="U43" s="618"/>
      <c r="V43" s="618"/>
      <c r="W43" s="618"/>
      <c r="X43" s="618"/>
      <c r="Y43" s="618"/>
      <c r="Z43" s="618"/>
      <c r="AA43" s="618"/>
      <c r="AB43" s="618"/>
      <c r="AC43" s="618"/>
      <c r="AD43" s="618"/>
      <c r="AE43" s="618"/>
      <c r="AF43" s="618"/>
      <c r="AG43" s="618"/>
      <c r="AH43" s="618"/>
      <c r="AI43" s="618"/>
      <c r="AJ43" s="618"/>
      <c r="AK43" s="618"/>
      <c r="AL43" s="619"/>
      <c r="AM43" s="209"/>
      <c r="AN43" s="199"/>
    </row>
    <row r="44" spans="1:40" s="3" customFormat="1" ht="15" customHeight="1" thickBot="1" thickTop="1">
      <c r="A44" s="594" t="s">
        <v>230</v>
      </c>
      <c r="B44" s="595"/>
      <c r="C44" s="595"/>
      <c r="D44" s="595"/>
      <c r="E44" s="595"/>
      <c r="F44" s="595"/>
      <c r="G44" s="595"/>
      <c r="H44" s="595"/>
      <c r="I44" s="595"/>
      <c r="J44" s="595"/>
      <c r="K44" s="595"/>
      <c r="L44" s="595"/>
      <c r="M44" s="595"/>
      <c r="N44" s="595"/>
      <c r="O44" s="595"/>
      <c r="P44" s="595"/>
      <c r="Q44" s="595"/>
      <c r="R44" s="595"/>
      <c r="S44" s="595"/>
      <c r="T44" s="595"/>
      <c r="U44" s="595"/>
      <c r="V44" s="595"/>
      <c r="W44" s="595"/>
      <c r="X44" s="595"/>
      <c r="Y44" s="595"/>
      <c r="Z44" s="595"/>
      <c r="AA44" s="595"/>
      <c r="AB44" s="595"/>
      <c r="AC44" s="595"/>
      <c r="AD44" s="595"/>
      <c r="AE44" s="595"/>
      <c r="AF44" s="595"/>
      <c r="AG44" s="595"/>
      <c r="AH44" s="595"/>
      <c r="AI44" s="595"/>
      <c r="AJ44" s="595"/>
      <c r="AK44" s="595"/>
      <c r="AL44" s="596"/>
      <c r="AM44" s="211"/>
      <c r="AN44" s="201"/>
    </row>
    <row r="45" spans="1:40" s="2" customFormat="1" ht="17.25" customHeight="1" thickTop="1">
      <c r="A45" s="411">
        <f>A33+1</f>
        <v>6</v>
      </c>
      <c r="B45" s="388" t="s">
        <v>231</v>
      </c>
      <c r="C45" s="471" t="s">
        <v>50</v>
      </c>
      <c r="D45" s="465">
        <v>4</v>
      </c>
      <c r="E45" s="389">
        <f aca="true" t="shared" si="8" ref="E45:E51">D45*30</f>
        <v>120</v>
      </c>
      <c r="F45" s="390">
        <f>G45+I45+K45</f>
        <v>8</v>
      </c>
      <c r="G45" s="391">
        <f>AF45+AJ45</f>
        <v>8</v>
      </c>
      <c r="H45" s="391"/>
      <c r="I45" s="391"/>
      <c r="J45" s="391"/>
      <c r="K45" s="391"/>
      <c r="L45" s="478"/>
      <c r="M45" s="478"/>
      <c r="N45" s="392">
        <f aca="true" t="shared" si="9" ref="N45:N51">E45-F45</f>
        <v>112</v>
      </c>
      <c r="O45" s="393"/>
      <c r="P45" s="393">
        <v>7</v>
      </c>
      <c r="Q45" s="393"/>
      <c r="R45" s="393"/>
      <c r="S45" s="393"/>
      <c r="T45" s="393"/>
      <c r="U45" s="394"/>
      <c r="V45" s="395"/>
      <c r="W45" s="391"/>
      <c r="X45" s="391"/>
      <c r="Y45" s="391"/>
      <c r="Z45" s="396"/>
      <c r="AA45" s="391">
        <v>18</v>
      </c>
      <c r="AB45" s="391">
        <v>10</v>
      </c>
      <c r="AC45" s="391"/>
      <c r="AD45" s="392">
        <v>8</v>
      </c>
      <c r="AE45" s="390">
        <f>AF45+AG45+AH45</f>
        <v>8</v>
      </c>
      <c r="AF45" s="391">
        <v>8</v>
      </c>
      <c r="AG45" s="391"/>
      <c r="AH45" s="396"/>
      <c r="AI45" s="390"/>
      <c r="AJ45" s="391"/>
      <c r="AK45" s="391"/>
      <c r="AL45" s="396"/>
      <c r="AM45" s="212"/>
      <c r="AN45" s="193"/>
    </row>
    <row r="46" spans="1:40" s="2" customFormat="1" ht="28.5" customHeight="1">
      <c r="A46" s="411">
        <f aca="true" t="shared" si="10" ref="A46:A51">A45+1</f>
        <v>7</v>
      </c>
      <c r="B46" s="388" t="s">
        <v>232</v>
      </c>
      <c r="C46" s="471" t="s">
        <v>50</v>
      </c>
      <c r="D46" s="422">
        <v>7</v>
      </c>
      <c r="E46" s="389">
        <f t="shared" si="8"/>
        <v>210</v>
      </c>
      <c r="F46" s="390">
        <f>G46+I46+K46</f>
        <v>12</v>
      </c>
      <c r="G46" s="391">
        <f>AF46+AJ46</f>
        <v>4</v>
      </c>
      <c r="H46" s="391"/>
      <c r="I46" s="391"/>
      <c r="J46" s="391"/>
      <c r="K46" s="391">
        <f>AH46+AL46</f>
        <v>8</v>
      </c>
      <c r="L46" s="478"/>
      <c r="M46" s="478"/>
      <c r="N46" s="392">
        <f t="shared" si="9"/>
        <v>198</v>
      </c>
      <c r="O46" s="393">
        <v>7</v>
      </c>
      <c r="P46" s="393"/>
      <c r="Q46" s="393"/>
      <c r="R46" s="393"/>
      <c r="S46" s="393"/>
      <c r="T46" s="393"/>
      <c r="U46" s="394"/>
      <c r="V46" s="395"/>
      <c r="W46" s="391"/>
      <c r="X46" s="391"/>
      <c r="Y46" s="391"/>
      <c r="Z46" s="396"/>
      <c r="AA46" s="391">
        <v>18</v>
      </c>
      <c r="AB46" s="391">
        <v>10</v>
      </c>
      <c r="AC46" s="391">
        <v>8</v>
      </c>
      <c r="AD46" s="392"/>
      <c r="AE46" s="390">
        <f>AF46+AG46+AH46</f>
        <v>12</v>
      </c>
      <c r="AF46" s="391">
        <v>4</v>
      </c>
      <c r="AG46" s="391"/>
      <c r="AH46" s="396">
        <v>8</v>
      </c>
      <c r="AI46" s="390"/>
      <c r="AJ46" s="391"/>
      <c r="AK46" s="391"/>
      <c r="AL46" s="396"/>
      <c r="AM46" s="212"/>
      <c r="AN46" s="193"/>
    </row>
    <row r="47" spans="1:40" s="2" customFormat="1" ht="28.5" customHeight="1">
      <c r="A47" s="411">
        <f t="shared" si="10"/>
        <v>8</v>
      </c>
      <c r="B47" s="388" t="s">
        <v>233</v>
      </c>
      <c r="C47" s="471" t="s">
        <v>50</v>
      </c>
      <c r="D47" s="422">
        <v>1</v>
      </c>
      <c r="E47" s="389">
        <f t="shared" si="8"/>
        <v>30</v>
      </c>
      <c r="F47" s="390"/>
      <c r="G47" s="391"/>
      <c r="H47" s="391"/>
      <c r="I47" s="391"/>
      <c r="J47" s="391"/>
      <c r="K47" s="391"/>
      <c r="L47" s="478"/>
      <c r="M47" s="478"/>
      <c r="N47" s="392">
        <f t="shared" si="9"/>
        <v>30</v>
      </c>
      <c r="O47" s="393"/>
      <c r="P47" s="393"/>
      <c r="Q47" s="393"/>
      <c r="R47" s="393"/>
      <c r="S47" s="393">
        <v>7</v>
      </c>
      <c r="T47" s="393"/>
      <c r="U47" s="394"/>
      <c r="V47" s="395"/>
      <c r="W47" s="391"/>
      <c r="X47" s="391"/>
      <c r="Y47" s="391"/>
      <c r="Z47" s="396"/>
      <c r="AA47" s="391">
        <v>18</v>
      </c>
      <c r="AB47" s="391">
        <v>10</v>
      </c>
      <c r="AC47" s="391">
        <v>8</v>
      </c>
      <c r="AD47" s="392"/>
      <c r="AE47" s="390"/>
      <c r="AF47" s="391"/>
      <c r="AG47" s="391"/>
      <c r="AH47" s="396"/>
      <c r="AI47" s="390"/>
      <c r="AJ47" s="391"/>
      <c r="AK47" s="391"/>
      <c r="AL47" s="396"/>
      <c r="AM47" s="212"/>
      <c r="AN47" s="193"/>
    </row>
    <row r="48" spans="1:40" s="2" customFormat="1" ht="28.5" customHeight="1">
      <c r="A48" s="411">
        <f t="shared" si="10"/>
        <v>9</v>
      </c>
      <c r="B48" s="388" t="s">
        <v>234</v>
      </c>
      <c r="C48" s="471" t="s">
        <v>50</v>
      </c>
      <c r="D48" s="422">
        <v>4</v>
      </c>
      <c r="E48" s="389">
        <f>D48*30</f>
        <v>120</v>
      </c>
      <c r="F48" s="390">
        <f>G48+I48+K48</f>
        <v>6</v>
      </c>
      <c r="G48" s="391">
        <f>AF48+AJ48</f>
        <v>6</v>
      </c>
      <c r="H48" s="391"/>
      <c r="I48" s="391"/>
      <c r="J48" s="391"/>
      <c r="K48" s="391"/>
      <c r="L48" s="478"/>
      <c r="M48" s="478"/>
      <c r="N48" s="392">
        <f t="shared" si="9"/>
        <v>114</v>
      </c>
      <c r="O48" s="393"/>
      <c r="P48" s="393">
        <v>7</v>
      </c>
      <c r="Q48" s="393"/>
      <c r="R48" s="393"/>
      <c r="S48" s="393"/>
      <c r="T48" s="393"/>
      <c r="U48" s="394"/>
      <c r="V48" s="395"/>
      <c r="W48" s="391"/>
      <c r="X48" s="391"/>
      <c r="Y48" s="391"/>
      <c r="Z48" s="396"/>
      <c r="AA48" s="391">
        <v>18</v>
      </c>
      <c r="AB48" s="391">
        <v>10</v>
      </c>
      <c r="AC48" s="391">
        <v>8</v>
      </c>
      <c r="AD48" s="392"/>
      <c r="AE48" s="390">
        <f>AF48+AG48+AH48</f>
        <v>6</v>
      </c>
      <c r="AF48" s="391">
        <v>6</v>
      </c>
      <c r="AG48" s="391"/>
      <c r="AH48" s="396"/>
      <c r="AI48" s="390"/>
      <c r="AJ48" s="391"/>
      <c r="AK48" s="391"/>
      <c r="AL48" s="396"/>
      <c r="AM48" s="212"/>
      <c r="AN48" s="193"/>
    </row>
    <row r="49" spans="1:40" s="2" customFormat="1" ht="28.5" customHeight="1">
      <c r="A49" s="411">
        <f t="shared" si="10"/>
        <v>10</v>
      </c>
      <c r="B49" s="388" t="s">
        <v>235</v>
      </c>
      <c r="C49" s="471" t="s">
        <v>50</v>
      </c>
      <c r="D49" s="422">
        <v>5.5</v>
      </c>
      <c r="E49" s="389">
        <f>D49*30</f>
        <v>165</v>
      </c>
      <c r="F49" s="390">
        <f>G49+I49+K49</f>
        <v>12</v>
      </c>
      <c r="G49" s="391">
        <f>AF49+AJ49</f>
        <v>12</v>
      </c>
      <c r="H49" s="391"/>
      <c r="I49" s="391"/>
      <c r="J49" s="391"/>
      <c r="K49" s="391"/>
      <c r="L49" s="478"/>
      <c r="M49" s="478"/>
      <c r="N49" s="392">
        <f t="shared" si="9"/>
        <v>153</v>
      </c>
      <c r="O49" s="393">
        <v>7</v>
      </c>
      <c r="P49" s="393"/>
      <c r="Q49" s="393"/>
      <c r="R49" s="393"/>
      <c r="S49" s="393"/>
      <c r="T49" s="393"/>
      <c r="U49" s="394"/>
      <c r="V49" s="395"/>
      <c r="W49" s="391"/>
      <c r="X49" s="391"/>
      <c r="Y49" s="391"/>
      <c r="Z49" s="396"/>
      <c r="AA49" s="391">
        <v>18</v>
      </c>
      <c r="AB49" s="391">
        <v>10</v>
      </c>
      <c r="AC49" s="391">
        <v>8</v>
      </c>
      <c r="AD49" s="392"/>
      <c r="AE49" s="390">
        <f>AF49+AG49+AH49</f>
        <v>12</v>
      </c>
      <c r="AF49" s="391">
        <v>12</v>
      </c>
      <c r="AG49" s="391"/>
      <c r="AH49" s="396"/>
      <c r="AI49" s="390"/>
      <c r="AJ49" s="391"/>
      <c r="AK49" s="391"/>
      <c r="AL49" s="396"/>
      <c r="AM49" s="212"/>
      <c r="AN49" s="193"/>
    </row>
    <row r="50" spans="1:40" s="2" customFormat="1" ht="28.5" customHeight="1">
      <c r="A50" s="411">
        <f t="shared" si="10"/>
        <v>11</v>
      </c>
      <c r="B50" s="388" t="s">
        <v>177</v>
      </c>
      <c r="C50" s="471" t="s">
        <v>50</v>
      </c>
      <c r="D50" s="422">
        <v>3</v>
      </c>
      <c r="E50" s="389">
        <f>D50*30</f>
        <v>90</v>
      </c>
      <c r="F50" s="390">
        <f>G50+I50+K50</f>
        <v>12</v>
      </c>
      <c r="G50" s="391">
        <f>AF50+AJ50</f>
        <v>12</v>
      </c>
      <c r="H50" s="391"/>
      <c r="I50" s="391"/>
      <c r="J50" s="391"/>
      <c r="K50" s="391"/>
      <c r="L50" s="478"/>
      <c r="M50" s="478"/>
      <c r="N50" s="392">
        <f t="shared" si="9"/>
        <v>78</v>
      </c>
      <c r="O50" s="393"/>
      <c r="P50" s="393">
        <v>8</v>
      </c>
      <c r="Q50" s="393"/>
      <c r="R50" s="393"/>
      <c r="S50" s="393"/>
      <c r="T50" s="393"/>
      <c r="U50" s="394"/>
      <c r="V50" s="395">
        <v>8</v>
      </c>
      <c r="W50" s="391"/>
      <c r="X50" s="391"/>
      <c r="Y50" s="391"/>
      <c r="Z50" s="396"/>
      <c r="AA50" s="391">
        <v>18</v>
      </c>
      <c r="AB50" s="391">
        <v>10</v>
      </c>
      <c r="AC50" s="391">
        <v>8</v>
      </c>
      <c r="AD50" s="392"/>
      <c r="AE50" s="390"/>
      <c r="AF50" s="391"/>
      <c r="AG50" s="391"/>
      <c r="AH50" s="396"/>
      <c r="AI50" s="390">
        <f>AJ50+AK50+AL50</f>
        <v>12</v>
      </c>
      <c r="AJ50" s="391">
        <v>12</v>
      </c>
      <c r="AK50" s="391"/>
      <c r="AL50" s="396"/>
      <c r="AM50" s="212"/>
      <c r="AN50" s="193"/>
    </row>
    <row r="51" spans="1:40" s="2" customFormat="1" ht="28.5" customHeight="1" thickBot="1">
      <c r="A51" s="411">
        <f t="shared" si="10"/>
        <v>12</v>
      </c>
      <c r="B51" s="388" t="s">
        <v>236</v>
      </c>
      <c r="C51" s="471" t="s">
        <v>50</v>
      </c>
      <c r="D51" s="422">
        <v>3</v>
      </c>
      <c r="E51" s="389">
        <f t="shared" si="8"/>
        <v>90</v>
      </c>
      <c r="F51" s="390">
        <f>G51+I51+K51</f>
        <v>6</v>
      </c>
      <c r="G51" s="391">
        <f>AF51+AJ51</f>
        <v>6</v>
      </c>
      <c r="H51" s="391"/>
      <c r="I51" s="391"/>
      <c r="J51" s="391"/>
      <c r="K51" s="391"/>
      <c r="L51" s="478"/>
      <c r="M51" s="478"/>
      <c r="N51" s="392">
        <f t="shared" si="9"/>
        <v>84</v>
      </c>
      <c r="O51" s="393"/>
      <c r="P51" s="393">
        <v>8</v>
      </c>
      <c r="Q51" s="393"/>
      <c r="R51" s="393"/>
      <c r="S51" s="393"/>
      <c r="T51" s="393"/>
      <c r="U51" s="394"/>
      <c r="V51" s="395"/>
      <c r="W51" s="391">
        <v>20</v>
      </c>
      <c r="X51" s="391">
        <v>8</v>
      </c>
      <c r="Y51" s="391"/>
      <c r="Z51" s="396">
        <v>12</v>
      </c>
      <c r="AA51" s="391"/>
      <c r="AB51" s="391"/>
      <c r="AC51" s="391"/>
      <c r="AD51" s="392"/>
      <c r="AE51" s="390"/>
      <c r="AF51" s="391"/>
      <c r="AG51" s="391"/>
      <c r="AH51" s="396"/>
      <c r="AI51" s="390">
        <f>AJ51+AK51+AL51</f>
        <v>6</v>
      </c>
      <c r="AJ51" s="391">
        <v>6</v>
      </c>
      <c r="AK51" s="391"/>
      <c r="AL51" s="396"/>
      <c r="AM51" s="212"/>
      <c r="AN51" s="193"/>
    </row>
    <row r="52" spans="1:40" s="2" customFormat="1" ht="16.5" customHeight="1" thickBot="1" thickTop="1">
      <c r="A52" s="608" t="s">
        <v>188</v>
      </c>
      <c r="B52" s="609"/>
      <c r="C52" s="610"/>
      <c r="D52" s="460">
        <f>SUM(D45:D51)</f>
        <v>27.5</v>
      </c>
      <c r="E52" s="462">
        <f>SUM(E45:E51)</f>
        <v>825</v>
      </c>
      <c r="F52" s="460">
        <f>SUM(F45:F51)</f>
        <v>56</v>
      </c>
      <c r="G52" s="467">
        <f>SUM(G45:G51)</f>
        <v>48</v>
      </c>
      <c r="H52" s="461"/>
      <c r="I52" s="461"/>
      <c r="J52" s="461"/>
      <c r="K52" s="467">
        <f>SUM(K45:K51)</f>
        <v>8</v>
      </c>
      <c r="L52" s="479"/>
      <c r="M52" s="479"/>
      <c r="N52" s="462">
        <f>SUM(N45:N51)</f>
        <v>769</v>
      </c>
      <c r="O52" s="460">
        <v>2</v>
      </c>
      <c r="P52" s="461">
        <v>4</v>
      </c>
      <c r="Q52" s="461"/>
      <c r="R52" s="461"/>
      <c r="S52" s="461">
        <v>1</v>
      </c>
      <c r="T52" s="461"/>
      <c r="U52" s="461"/>
      <c r="V52" s="462">
        <v>1</v>
      </c>
      <c r="W52" s="402">
        <f aca="true" t="shared" si="11" ref="W52:AD52">SUM(W40:W51)</f>
        <v>40</v>
      </c>
      <c r="X52" s="403">
        <f t="shared" si="11"/>
        <v>16</v>
      </c>
      <c r="Y52" s="403">
        <f t="shared" si="11"/>
        <v>0</v>
      </c>
      <c r="Z52" s="404">
        <f t="shared" si="11"/>
        <v>24</v>
      </c>
      <c r="AA52" s="405">
        <f t="shared" si="11"/>
        <v>108</v>
      </c>
      <c r="AB52" s="403">
        <f t="shared" si="11"/>
        <v>60</v>
      </c>
      <c r="AC52" s="403">
        <f t="shared" si="11"/>
        <v>40</v>
      </c>
      <c r="AD52" s="403">
        <f t="shared" si="11"/>
        <v>8</v>
      </c>
      <c r="AE52" s="470">
        <f>SUM(AE45:AE51)</f>
        <v>38</v>
      </c>
      <c r="AF52" s="467">
        <f>SUM(AF45:AF51)</f>
        <v>30</v>
      </c>
      <c r="AG52" s="467"/>
      <c r="AH52" s="469">
        <f>SUM(AH45:AH51)</f>
        <v>8</v>
      </c>
      <c r="AI52" s="470">
        <f>SUM(AI45:AI51)</f>
        <v>18</v>
      </c>
      <c r="AJ52" s="467">
        <f>SUM(AJ45:AJ51)</f>
        <v>18</v>
      </c>
      <c r="AK52" s="461"/>
      <c r="AL52" s="461"/>
      <c r="AM52" s="212"/>
      <c r="AN52" s="193"/>
    </row>
    <row r="53" spans="1:40" s="2" customFormat="1" ht="16.5" customHeight="1" thickBot="1" thickTop="1">
      <c r="A53" s="415"/>
      <c r="B53" s="416"/>
      <c r="C53" s="417" t="s">
        <v>189</v>
      </c>
      <c r="D53" s="466"/>
      <c r="E53" s="468"/>
      <c r="F53" s="460"/>
      <c r="G53" s="461"/>
      <c r="H53" s="461"/>
      <c r="I53" s="461"/>
      <c r="J53" s="472"/>
      <c r="K53" s="467"/>
      <c r="L53" s="480"/>
      <c r="M53" s="480"/>
      <c r="N53" s="468"/>
      <c r="O53" s="460"/>
      <c r="P53" s="461"/>
      <c r="Q53" s="461"/>
      <c r="R53" s="461"/>
      <c r="S53" s="461"/>
      <c r="T53" s="461"/>
      <c r="U53" s="461"/>
      <c r="V53" s="462"/>
      <c r="W53" s="397"/>
      <c r="X53" s="398"/>
      <c r="Y53" s="398"/>
      <c r="Z53" s="400"/>
      <c r="AA53" s="401"/>
      <c r="AB53" s="398"/>
      <c r="AC53" s="398"/>
      <c r="AD53" s="399"/>
      <c r="AE53" s="460"/>
      <c r="AF53" s="461"/>
      <c r="AG53" s="461"/>
      <c r="AH53" s="463"/>
      <c r="AI53" s="464"/>
      <c r="AJ53" s="461"/>
      <c r="AK53" s="461"/>
      <c r="AL53" s="462"/>
      <c r="AM53" s="212"/>
      <c r="AN53" s="193"/>
    </row>
    <row r="54" spans="1:40" s="3" customFormat="1" ht="16.5" customHeight="1" thickBot="1" thickTop="1">
      <c r="A54" s="611" t="s">
        <v>206</v>
      </c>
      <c r="B54" s="612"/>
      <c r="C54" s="613"/>
      <c r="D54" s="423">
        <f>D52+D53</f>
        <v>27.5</v>
      </c>
      <c r="E54" s="414">
        <f>E52+E53</f>
        <v>825</v>
      </c>
      <c r="F54" s="423">
        <f>F52+F53</f>
        <v>56</v>
      </c>
      <c r="G54" s="461">
        <f>G52+G53</f>
        <v>48</v>
      </c>
      <c r="H54" s="461"/>
      <c r="I54" s="461"/>
      <c r="J54" s="461"/>
      <c r="K54" s="461">
        <f>K52+K53</f>
        <v>8</v>
      </c>
      <c r="L54" s="479"/>
      <c r="M54" s="479"/>
      <c r="N54" s="414">
        <f>N52+N53</f>
        <v>769</v>
      </c>
      <c r="O54" s="423">
        <f>O52+O53</f>
        <v>2</v>
      </c>
      <c r="P54" s="461">
        <v>4</v>
      </c>
      <c r="Q54" s="461"/>
      <c r="R54" s="461"/>
      <c r="S54" s="461">
        <f>S52+S53</f>
        <v>1</v>
      </c>
      <c r="T54" s="461"/>
      <c r="U54" s="461"/>
      <c r="V54" s="414">
        <f>V52+V53</f>
        <v>1</v>
      </c>
      <c r="W54" s="406">
        <f aca="true" t="shared" si="12" ref="W54:AD54">SUM(W46:W46)</f>
        <v>0</v>
      </c>
      <c r="X54" s="407">
        <f t="shared" si="12"/>
        <v>0</v>
      </c>
      <c r="Y54" s="407">
        <f t="shared" si="12"/>
        <v>0</v>
      </c>
      <c r="Z54" s="408">
        <f t="shared" si="12"/>
        <v>0</v>
      </c>
      <c r="AA54" s="406">
        <f t="shared" si="12"/>
        <v>18</v>
      </c>
      <c r="AB54" s="407">
        <f t="shared" si="12"/>
        <v>10</v>
      </c>
      <c r="AC54" s="407">
        <f t="shared" si="12"/>
        <v>8</v>
      </c>
      <c r="AD54" s="408">
        <f t="shared" si="12"/>
        <v>0</v>
      </c>
      <c r="AE54" s="423">
        <f>AE52+AE53</f>
        <v>38</v>
      </c>
      <c r="AF54" s="461">
        <f>AF52+AF53</f>
        <v>30</v>
      </c>
      <c r="AG54" s="461"/>
      <c r="AH54" s="463">
        <f>AH52+AH53</f>
        <v>8</v>
      </c>
      <c r="AI54" s="464">
        <f>AI52+AI53</f>
        <v>18</v>
      </c>
      <c r="AJ54" s="461">
        <f>AJ52+AJ53</f>
        <v>18</v>
      </c>
      <c r="AK54" s="461"/>
      <c r="AL54" s="462"/>
      <c r="AM54" s="210"/>
      <c r="AN54" s="200"/>
    </row>
    <row r="55" spans="1:40" s="3" customFormat="1" ht="15" customHeight="1" thickBot="1" thickTop="1">
      <c r="A55" s="594" t="s">
        <v>210</v>
      </c>
      <c r="B55" s="595"/>
      <c r="C55" s="595"/>
      <c r="D55" s="595"/>
      <c r="E55" s="595"/>
      <c r="F55" s="595"/>
      <c r="G55" s="595"/>
      <c r="H55" s="595"/>
      <c r="I55" s="595"/>
      <c r="J55" s="595"/>
      <c r="K55" s="595"/>
      <c r="L55" s="595"/>
      <c r="M55" s="595"/>
      <c r="N55" s="595"/>
      <c r="O55" s="595"/>
      <c r="P55" s="595"/>
      <c r="Q55" s="595"/>
      <c r="R55" s="595"/>
      <c r="S55" s="595"/>
      <c r="T55" s="595"/>
      <c r="U55" s="595"/>
      <c r="V55" s="595"/>
      <c r="W55" s="595"/>
      <c r="X55" s="595"/>
      <c r="Y55" s="595"/>
      <c r="Z55" s="595"/>
      <c r="AA55" s="595"/>
      <c r="AB55" s="595"/>
      <c r="AC55" s="595"/>
      <c r="AD55" s="595"/>
      <c r="AE55" s="595"/>
      <c r="AF55" s="595"/>
      <c r="AG55" s="595"/>
      <c r="AH55" s="595"/>
      <c r="AI55" s="595"/>
      <c r="AJ55" s="595"/>
      <c r="AK55" s="595"/>
      <c r="AL55" s="596"/>
      <c r="AM55" s="211"/>
      <c r="AN55" s="201"/>
    </row>
    <row r="56" spans="1:40" s="2" customFormat="1" ht="16.5" customHeight="1" thickBot="1" thickTop="1">
      <c r="A56" s="411">
        <f>A51+1</f>
        <v>13</v>
      </c>
      <c r="B56" s="388" t="s">
        <v>237</v>
      </c>
      <c r="C56" s="298" t="s">
        <v>50</v>
      </c>
      <c r="D56" s="422">
        <v>3.5</v>
      </c>
      <c r="E56" s="414">
        <f>D56*30</f>
        <v>105</v>
      </c>
      <c r="F56" s="488">
        <f>G56+I56+K56</f>
        <v>10</v>
      </c>
      <c r="G56" s="391">
        <f>AF56+AJ56</f>
        <v>10</v>
      </c>
      <c r="H56" s="391"/>
      <c r="I56" s="391"/>
      <c r="J56" s="391"/>
      <c r="K56" s="391"/>
      <c r="L56" s="478"/>
      <c r="M56" s="478"/>
      <c r="N56" s="392">
        <f>E56-F56</f>
        <v>95</v>
      </c>
      <c r="O56" s="393">
        <v>7</v>
      </c>
      <c r="P56" s="393"/>
      <c r="Q56" s="393"/>
      <c r="R56" s="393"/>
      <c r="S56" s="393"/>
      <c r="T56" s="393"/>
      <c r="U56" s="394"/>
      <c r="V56" s="395"/>
      <c r="W56" s="412"/>
      <c r="X56" s="413"/>
      <c r="Y56" s="413"/>
      <c r="Z56" s="421"/>
      <c r="AA56" s="412"/>
      <c r="AB56" s="413"/>
      <c r="AC56" s="413"/>
      <c r="AD56" s="459"/>
      <c r="AE56" s="390">
        <f>AF56+AG56+AH56</f>
        <v>10</v>
      </c>
      <c r="AF56" s="391">
        <v>10</v>
      </c>
      <c r="AG56" s="457"/>
      <c r="AH56" s="458"/>
      <c r="AI56" s="390"/>
      <c r="AJ56" s="457"/>
      <c r="AK56" s="457"/>
      <c r="AL56" s="458"/>
      <c r="AM56" s="212"/>
      <c r="AN56" s="193"/>
    </row>
    <row r="57" spans="1:40" s="2" customFormat="1" ht="16.5" customHeight="1" thickBot="1" thickTop="1">
      <c r="A57" s="608" t="s">
        <v>188</v>
      </c>
      <c r="B57" s="609"/>
      <c r="C57" s="610"/>
      <c r="D57" s="467">
        <f>SUM(D56:D56)</f>
        <v>3.5</v>
      </c>
      <c r="E57" s="468">
        <f>SUM(E56:E56)</f>
        <v>105</v>
      </c>
      <c r="F57" s="466">
        <f>SUM(F56:F56)</f>
        <v>10</v>
      </c>
      <c r="G57" s="467">
        <f>SUM(G56:G56)</f>
        <v>10</v>
      </c>
      <c r="H57" s="467"/>
      <c r="I57" s="467"/>
      <c r="J57" s="467"/>
      <c r="K57" s="467"/>
      <c r="L57" s="480"/>
      <c r="M57" s="480"/>
      <c r="N57" s="468">
        <f>SUM(N56:N56)</f>
        <v>95</v>
      </c>
      <c r="O57" s="460">
        <v>1</v>
      </c>
      <c r="P57" s="461"/>
      <c r="Q57" s="461"/>
      <c r="R57" s="461"/>
      <c r="S57" s="461"/>
      <c r="T57" s="461"/>
      <c r="U57" s="461"/>
      <c r="V57" s="462"/>
      <c r="W57" s="402">
        <f aca="true" t="shared" si="13" ref="W57:AD57">SUM(W32:W55)</f>
        <v>258</v>
      </c>
      <c r="X57" s="403">
        <f t="shared" si="13"/>
        <v>128</v>
      </c>
      <c r="Y57" s="403">
        <f t="shared" si="13"/>
        <v>42</v>
      </c>
      <c r="Z57" s="404">
        <f t="shared" si="13"/>
        <v>176</v>
      </c>
      <c r="AA57" s="405">
        <f t="shared" si="13"/>
        <v>406</v>
      </c>
      <c r="AB57" s="403">
        <f t="shared" si="13"/>
        <v>248</v>
      </c>
      <c r="AC57" s="403">
        <f t="shared" si="13"/>
        <v>154</v>
      </c>
      <c r="AD57" s="403">
        <f t="shared" si="13"/>
        <v>108</v>
      </c>
      <c r="AE57" s="466">
        <f>SUM(AE56:AE56)</f>
        <v>10</v>
      </c>
      <c r="AF57" s="467">
        <f>SUM(AF56:AF56)</f>
        <v>10</v>
      </c>
      <c r="AG57" s="467"/>
      <c r="AH57" s="469"/>
      <c r="AI57" s="470"/>
      <c r="AJ57" s="467"/>
      <c r="AK57" s="467"/>
      <c r="AL57" s="468"/>
      <c r="AM57" s="212"/>
      <c r="AN57" s="193"/>
    </row>
    <row r="58" spans="1:40" s="2" customFormat="1" ht="16.5" customHeight="1" thickBot="1" thickTop="1">
      <c r="A58" s="415"/>
      <c r="B58" s="416"/>
      <c r="C58" s="417" t="s">
        <v>189</v>
      </c>
      <c r="D58" s="466"/>
      <c r="E58" s="468"/>
      <c r="F58" s="466"/>
      <c r="G58" s="467"/>
      <c r="H58" s="467"/>
      <c r="I58" s="467"/>
      <c r="J58" s="467"/>
      <c r="K58" s="467"/>
      <c r="L58" s="480"/>
      <c r="M58" s="480"/>
      <c r="N58" s="468"/>
      <c r="O58" s="460"/>
      <c r="P58" s="461"/>
      <c r="Q58" s="461"/>
      <c r="R58" s="461"/>
      <c r="S58" s="461"/>
      <c r="T58" s="461"/>
      <c r="U58" s="461"/>
      <c r="V58" s="462"/>
      <c r="W58" s="397"/>
      <c r="X58" s="398"/>
      <c r="Y58" s="398"/>
      <c r="Z58" s="400"/>
      <c r="AA58" s="401"/>
      <c r="AB58" s="398"/>
      <c r="AC58" s="398"/>
      <c r="AD58" s="399"/>
      <c r="AE58" s="466"/>
      <c r="AF58" s="467"/>
      <c r="AG58" s="467"/>
      <c r="AH58" s="469"/>
      <c r="AI58" s="470"/>
      <c r="AJ58" s="467"/>
      <c r="AK58" s="467"/>
      <c r="AL58" s="468"/>
      <c r="AM58" s="212"/>
      <c r="AN58" s="193"/>
    </row>
    <row r="59" spans="1:40" s="3" customFormat="1" ht="16.5" customHeight="1" thickBot="1" thickTop="1">
      <c r="A59" s="611" t="s">
        <v>206</v>
      </c>
      <c r="B59" s="612"/>
      <c r="C59" s="613"/>
      <c r="D59" s="423">
        <f>SUM(D57:D58)</f>
        <v>3.5</v>
      </c>
      <c r="E59" s="414">
        <f>D59*30</f>
        <v>105</v>
      </c>
      <c r="F59" s="460">
        <f>SUM(F57:F58)</f>
        <v>10</v>
      </c>
      <c r="G59" s="461">
        <f>SUM(G57:G58)</f>
        <v>10</v>
      </c>
      <c r="H59" s="461"/>
      <c r="I59" s="461"/>
      <c r="J59" s="461"/>
      <c r="K59" s="461"/>
      <c r="L59" s="479"/>
      <c r="M59" s="479"/>
      <c r="N59" s="462">
        <f>SUM(N57:N58)</f>
        <v>95</v>
      </c>
      <c r="O59" s="460">
        <v>1</v>
      </c>
      <c r="P59" s="461"/>
      <c r="Q59" s="461"/>
      <c r="R59" s="461"/>
      <c r="S59" s="461"/>
      <c r="T59" s="461"/>
      <c r="U59" s="461"/>
      <c r="V59" s="462"/>
      <c r="W59" s="406">
        <f aca="true" t="shared" si="14" ref="W59:AD59">SUM(W29:W32)</f>
        <v>0</v>
      </c>
      <c r="X59" s="407">
        <f t="shared" si="14"/>
        <v>0</v>
      </c>
      <c r="Y59" s="407">
        <f t="shared" si="14"/>
        <v>0</v>
      </c>
      <c r="Z59" s="408">
        <f t="shared" si="14"/>
        <v>0</v>
      </c>
      <c r="AA59" s="406">
        <f t="shared" si="14"/>
        <v>18</v>
      </c>
      <c r="AB59" s="407">
        <f t="shared" si="14"/>
        <v>10</v>
      </c>
      <c r="AC59" s="407">
        <f t="shared" si="14"/>
        <v>0</v>
      </c>
      <c r="AD59" s="408">
        <f t="shared" si="14"/>
        <v>8</v>
      </c>
      <c r="AE59" s="460">
        <f>SUM(AE57:AE58)</f>
        <v>10</v>
      </c>
      <c r="AF59" s="461">
        <f>SUM(AF57:AF58)</f>
        <v>10</v>
      </c>
      <c r="AG59" s="461"/>
      <c r="AH59" s="463"/>
      <c r="AI59" s="464"/>
      <c r="AJ59" s="461"/>
      <c r="AK59" s="461"/>
      <c r="AL59" s="462"/>
      <c r="AM59" s="210"/>
      <c r="AN59" s="200"/>
    </row>
    <row r="60" spans="1:40" s="3" customFormat="1" ht="16.5" customHeight="1" thickBot="1" thickTop="1">
      <c r="A60" s="614" t="s">
        <v>238</v>
      </c>
      <c r="B60" s="615"/>
      <c r="C60" s="616"/>
      <c r="D60" s="466">
        <f>D54+D59</f>
        <v>31</v>
      </c>
      <c r="E60" s="468">
        <f>E54+E59</f>
        <v>930</v>
      </c>
      <c r="F60" s="466">
        <f>F54+F59</f>
        <v>66</v>
      </c>
      <c r="G60" s="467">
        <f>G54+G59</f>
        <v>58</v>
      </c>
      <c r="H60" s="467"/>
      <c r="I60" s="467">
        <f>I54+I59</f>
        <v>0</v>
      </c>
      <c r="J60" s="467"/>
      <c r="K60" s="467">
        <f>K54+K59</f>
        <v>8</v>
      </c>
      <c r="L60" s="480"/>
      <c r="M60" s="480"/>
      <c r="N60" s="468">
        <f>N54+N59</f>
        <v>864</v>
      </c>
      <c r="O60" s="460">
        <f>O54+O59</f>
        <v>3</v>
      </c>
      <c r="P60" s="461">
        <v>4</v>
      </c>
      <c r="Q60" s="461"/>
      <c r="R60" s="461"/>
      <c r="S60" s="461"/>
      <c r="T60" s="461"/>
      <c r="U60" s="461"/>
      <c r="V60" s="468">
        <f>V54+V59</f>
        <v>1</v>
      </c>
      <c r="W60" s="406"/>
      <c r="X60" s="407"/>
      <c r="Y60" s="407"/>
      <c r="Z60" s="408"/>
      <c r="AA60" s="406"/>
      <c r="AB60" s="407"/>
      <c r="AC60" s="407"/>
      <c r="AD60" s="408"/>
      <c r="AE60" s="460">
        <f>AE54+AE59</f>
        <v>48</v>
      </c>
      <c r="AF60" s="467">
        <f>AF54+AF59</f>
        <v>40</v>
      </c>
      <c r="AG60" s="467"/>
      <c r="AH60" s="469">
        <f>AH54+AH59</f>
        <v>8</v>
      </c>
      <c r="AI60" s="470">
        <f>AI54+AI59</f>
        <v>18</v>
      </c>
      <c r="AJ60" s="467">
        <f>AJ54+AJ59</f>
        <v>18</v>
      </c>
      <c r="AK60" s="467"/>
      <c r="AL60" s="467"/>
      <c r="AM60" s="210"/>
      <c r="AN60" s="200"/>
    </row>
    <row r="61" spans="1:40" s="1" customFormat="1" ht="16.5" customHeight="1" thickBot="1" thickTop="1">
      <c r="A61" s="671" t="s">
        <v>190</v>
      </c>
      <c r="B61" s="672"/>
      <c r="C61" s="673"/>
      <c r="D61" s="424">
        <f>D21+D28+D34+D39+D52+D57</f>
        <v>53.5</v>
      </c>
      <c r="E61" s="425">
        <f aca="true" t="shared" si="15" ref="E61:O61">E21+E28+E34+E39+E52+E57</f>
        <v>1605</v>
      </c>
      <c r="F61" s="424">
        <f t="shared" si="15"/>
        <v>104</v>
      </c>
      <c r="G61" s="426">
        <f t="shared" si="15"/>
        <v>86</v>
      </c>
      <c r="H61" s="426"/>
      <c r="I61" s="426">
        <f t="shared" si="15"/>
        <v>6</v>
      </c>
      <c r="J61" s="426"/>
      <c r="K61" s="426">
        <f t="shared" si="15"/>
        <v>12</v>
      </c>
      <c r="L61" s="426"/>
      <c r="M61" s="426"/>
      <c r="N61" s="425">
        <f t="shared" si="15"/>
        <v>1501</v>
      </c>
      <c r="O61" s="424">
        <f t="shared" si="15"/>
        <v>6</v>
      </c>
      <c r="P61" s="426">
        <v>5</v>
      </c>
      <c r="Q61" s="427"/>
      <c r="R61" s="426"/>
      <c r="S61" s="426">
        <f>S21+S28+S34+S39+S52+S57</f>
        <v>1</v>
      </c>
      <c r="T61" s="427"/>
      <c r="U61" s="426">
        <f>U21+U28+U34+U39+U52+U57</f>
        <v>1</v>
      </c>
      <c r="V61" s="425">
        <f>V21+V28+V34+V39+V52+V57</f>
        <v>1</v>
      </c>
      <c r="W61" s="418" t="e">
        <f>W28+#REF!+#REF!</f>
        <v>#REF!</v>
      </c>
      <c r="X61" s="427" t="e">
        <f>X28+#REF!+#REF!</f>
        <v>#REF!</v>
      </c>
      <c r="Y61" s="427" t="e">
        <f>Y28+#REF!+#REF!</f>
        <v>#REF!</v>
      </c>
      <c r="Z61" s="428" t="e">
        <f>Z28+#REF!+#REF!</f>
        <v>#REF!</v>
      </c>
      <c r="AA61" s="429" t="e">
        <f>AA28+#REF!+#REF!</f>
        <v>#REF!</v>
      </c>
      <c r="AB61" s="427" t="e">
        <f>AB28+#REF!+#REF!</f>
        <v>#REF!</v>
      </c>
      <c r="AC61" s="427" t="e">
        <f>AC28+#REF!+#REF!</f>
        <v>#REF!</v>
      </c>
      <c r="AD61" s="414" t="e">
        <f>AD28+#REF!+#REF!</f>
        <v>#REF!</v>
      </c>
      <c r="AE61" s="424">
        <f aca="true" t="shared" si="16" ref="AE61:AJ61">AE21+AE28+AE34+AE39+AE52+AE57</f>
        <v>66</v>
      </c>
      <c r="AF61" s="426">
        <f t="shared" si="16"/>
        <v>52</v>
      </c>
      <c r="AG61" s="426">
        <f t="shared" si="16"/>
        <v>6</v>
      </c>
      <c r="AH61" s="484">
        <f t="shared" si="16"/>
        <v>8</v>
      </c>
      <c r="AI61" s="485">
        <f t="shared" si="16"/>
        <v>38</v>
      </c>
      <c r="AJ61" s="426">
        <f t="shared" si="16"/>
        <v>34</v>
      </c>
      <c r="AK61" s="426"/>
      <c r="AL61" s="426">
        <f>AL21+AL28+AL34+AL39+AL52+AL57</f>
        <v>4</v>
      </c>
      <c r="AM61" s="213"/>
      <c r="AN61" s="202"/>
    </row>
    <row r="62" spans="1:40" s="1" customFormat="1" ht="16.5" customHeight="1" thickBot="1" thickTop="1">
      <c r="A62" s="671" t="s">
        <v>191</v>
      </c>
      <c r="B62" s="672"/>
      <c r="C62" s="673"/>
      <c r="D62" s="423"/>
      <c r="E62" s="473"/>
      <c r="F62" s="423"/>
      <c r="G62" s="472"/>
      <c r="H62" s="472"/>
      <c r="I62" s="472"/>
      <c r="J62" s="472"/>
      <c r="K62" s="472"/>
      <c r="L62" s="481"/>
      <c r="M62" s="481"/>
      <c r="N62" s="473"/>
      <c r="O62" s="418"/>
      <c r="P62" s="427"/>
      <c r="Q62" s="427"/>
      <c r="R62" s="427"/>
      <c r="S62" s="427"/>
      <c r="T62" s="427"/>
      <c r="U62" s="427"/>
      <c r="V62" s="414"/>
      <c r="W62" s="418"/>
      <c r="X62" s="427"/>
      <c r="Y62" s="427"/>
      <c r="Z62" s="428"/>
      <c r="AA62" s="429"/>
      <c r="AB62" s="427"/>
      <c r="AC62" s="427"/>
      <c r="AD62" s="414"/>
      <c r="AE62" s="423"/>
      <c r="AF62" s="472"/>
      <c r="AG62" s="472"/>
      <c r="AH62" s="486"/>
      <c r="AI62" s="487"/>
      <c r="AJ62" s="472"/>
      <c r="AK62" s="472"/>
      <c r="AL62" s="473"/>
      <c r="AM62" s="213"/>
      <c r="AN62" s="202"/>
    </row>
    <row r="63" spans="1:40" s="1" customFormat="1" ht="19.5" customHeight="1" thickBot="1" thickTop="1">
      <c r="A63" s="671" t="s">
        <v>53</v>
      </c>
      <c r="B63" s="672"/>
      <c r="C63" s="673"/>
      <c r="D63" s="424">
        <f>D61+D62</f>
        <v>53.5</v>
      </c>
      <c r="E63" s="425">
        <f>E61+E62</f>
        <v>1605</v>
      </c>
      <c r="F63" s="424">
        <f>F61+F62</f>
        <v>104</v>
      </c>
      <c r="G63" s="426">
        <f>G61+G62</f>
        <v>86</v>
      </c>
      <c r="H63" s="426"/>
      <c r="I63" s="426">
        <f>I61+I62</f>
        <v>6</v>
      </c>
      <c r="J63" s="426"/>
      <c r="K63" s="426">
        <f>K61+K62</f>
        <v>12</v>
      </c>
      <c r="L63" s="482"/>
      <c r="M63" s="482"/>
      <c r="N63" s="425">
        <f>N61+N62</f>
        <v>1501</v>
      </c>
      <c r="O63" s="424">
        <f>O61+O62</f>
        <v>6</v>
      </c>
      <c r="P63" s="474">
        <v>5</v>
      </c>
      <c r="Q63" s="426"/>
      <c r="R63" s="426"/>
      <c r="S63" s="426">
        <v>1</v>
      </c>
      <c r="T63" s="426"/>
      <c r="U63" s="426">
        <f>U61+U62</f>
        <v>1</v>
      </c>
      <c r="V63" s="425">
        <v>1</v>
      </c>
      <c r="W63" s="418" t="e">
        <f>W28+#REF!+#REF!</f>
        <v>#REF!</v>
      </c>
      <c r="X63" s="427" t="e">
        <f>X28+#REF!+#REF!</f>
        <v>#REF!</v>
      </c>
      <c r="Y63" s="427" t="e">
        <f>Y28+#REF!+#REF!</f>
        <v>#REF!</v>
      </c>
      <c r="Z63" s="428" t="e">
        <f>Z28+#REF!+#REF!</f>
        <v>#REF!</v>
      </c>
      <c r="AA63" s="429" t="e">
        <f>AA28+#REF!+#REF!</f>
        <v>#REF!</v>
      </c>
      <c r="AB63" s="427" t="e">
        <f>AB28+#REF!+#REF!</f>
        <v>#REF!</v>
      </c>
      <c r="AC63" s="427" t="e">
        <f>AC28+#REF!+#REF!</f>
        <v>#REF!</v>
      </c>
      <c r="AD63" s="414" t="e">
        <f>AD28+#REF!+#REF!</f>
        <v>#REF!</v>
      </c>
      <c r="AE63" s="424">
        <f aca="true" t="shared" si="17" ref="AE63:AJ63">AE61+AE62</f>
        <v>66</v>
      </c>
      <c r="AF63" s="426">
        <f t="shared" si="17"/>
        <v>52</v>
      </c>
      <c r="AG63" s="426">
        <f t="shared" si="17"/>
        <v>6</v>
      </c>
      <c r="AH63" s="484">
        <f t="shared" si="17"/>
        <v>8</v>
      </c>
      <c r="AI63" s="485">
        <f t="shared" si="17"/>
        <v>38</v>
      </c>
      <c r="AJ63" s="426">
        <f t="shared" si="17"/>
        <v>34</v>
      </c>
      <c r="AK63" s="426"/>
      <c r="AL63" s="484">
        <f>AL61+AL62</f>
        <v>4</v>
      </c>
      <c r="AM63" s="214"/>
      <c r="AN63" s="203"/>
    </row>
    <row r="64" spans="1:40" s="1" customFormat="1" ht="17.25" customHeight="1" thickTop="1">
      <c r="A64" s="56"/>
      <c r="B64" s="57"/>
      <c r="C64" s="58"/>
      <c r="D64" s="633" t="s">
        <v>20</v>
      </c>
      <c r="E64" s="634"/>
      <c r="F64" s="731" t="s">
        <v>21</v>
      </c>
      <c r="G64" s="732"/>
      <c r="H64" s="732"/>
      <c r="I64" s="732"/>
      <c r="J64" s="732"/>
      <c r="K64" s="732"/>
      <c r="L64" s="732"/>
      <c r="M64" s="732"/>
      <c r="N64" s="733"/>
      <c r="O64" s="741">
        <v>6</v>
      </c>
      <c r="P64" s="742"/>
      <c r="Q64" s="742"/>
      <c r="R64" s="742"/>
      <c r="S64" s="742"/>
      <c r="T64" s="742"/>
      <c r="U64" s="742"/>
      <c r="V64" s="743"/>
      <c r="W64" s="59"/>
      <c r="X64" s="17"/>
      <c r="Y64" s="17"/>
      <c r="Z64" s="60"/>
      <c r="AA64" s="105"/>
      <c r="AB64" s="17"/>
      <c r="AC64" s="17"/>
      <c r="AD64" s="61"/>
      <c r="AE64" s="747">
        <v>4</v>
      </c>
      <c r="AF64" s="684"/>
      <c r="AG64" s="684"/>
      <c r="AH64" s="684"/>
      <c r="AI64" s="684">
        <v>2</v>
      </c>
      <c r="AJ64" s="684"/>
      <c r="AK64" s="684"/>
      <c r="AL64" s="685"/>
      <c r="AM64" s="166"/>
      <c r="AN64" s="157"/>
    </row>
    <row r="65" spans="1:40" s="1" customFormat="1" ht="17.25" customHeight="1">
      <c r="A65" s="62"/>
      <c r="B65" s="63" t="s">
        <v>52</v>
      </c>
      <c r="C65" s="64"/>
      <c r="D65" s="635"/>
      <c r="E65" s="606"/>
      <c r="F65" s="630" t="s">
        <v>22</v>
      </c>
      <c r="G65" s="631"/>
      <c r="H65" s="631"/>
      <c r="I65" s="631"/>
      <c r="J65" s="631"/>
      <c r="K65" s="631"/>
      <c r="L65" s="631"/>
      <c r="M65" s="631"/>
      <c r="N65" s="632"/>
      <c r="O65" s="627">
        <v>5</v>
      </c>
      <c r="P65" s="628"/>
      <c r="Q65" s="628"/>
      <c r="R65" s="628"/>
      <c r="S65" s="628"/>
      <c r="T65" s="628"/>
      <c r="U65" s="628"/>
      <c r="V65" s="629"/>
      <c r="W65" s="16"/>
      <c r="X65" s="27"/>
      <c r="Y65" s="27"/>
      <c r="Z65" s="65"/>
      <c r="AA65" s="24"/>
      <c r="AB65" s="27"/>
      <c r="AC65" s="27"/>
      <c r="AD65" s="66"/>
      <c r="AE65" s="748">
        <v>2</v>
      </c>
      <c r="AF65" s="749"/>
      <c r="AG65" s="749"/>
      <c r="AH65" s="749"/>
      <c r="AI65" s="749">
        <v>3</v>
      </c>
      <c r="AJ65" s="749"/>
      <c r="AK65" s="749"/>
      <c r="AL65" s="750"/>
      <c r="AM65" s="166"/>
      <c r="AN65" s="157"/>
    </row>
    <row r="66" spans="1:40" s="1" customFormat="1" ht="17.25" customHeight="1">
      <c r="A66" s="62"/>
      <c r="B66" s="63"/>
      <c r="C66" s="64"/>
      <c r="D66" s="635"/>
      <c r="E66" s="606"/>
      <c r="F66" s="630" t="s">
        <v>45</v>
      </c>
      <c r="G66" s="631"/>
      <c r="H66" s="631"/>
      <c r="I66" s="631"/>
      <c r="J66" s="631"/>
      <c r="K66" s="631"/>
      <c r="L66" s="631"/>
      <c r="M66" s="631"/>
      <c r="N66" s="632"/>
      <c r="O66" s="627" t="s">
        <v>42</v>
      </c>
      <c r="P66" s="628"/>
      <c r="Q66" s="628"/>
      <c r="R66" s="628"/>
      <c r="S66" s="628"/>
      <c r="T66" s="628"/>
      <c r="U66" s="628"/>
      <c r="V66" s="629"/>
      <c r="W66" s="16"/>
      <c r="X66" s="27"/>
      <c r="Y66" s="27"/>
      <c r="Z66" s="65"/>
      <c r="AA66" s="24"/>
      <c r="AB66" s="27"/>
      <c r="AC66" s="27"/>
      <c r="AD66" s="66"/>
      <c r="AE66" s="748" t="s">
        <v>42</v>
      </c>
      <c r="AF66" s="749"/>
      <c r="AG66" s="749"/>
      <c r="AH66" s="749"/>
      <c r="AI66" s="749" t="s">
        <v>42</v>
      </c>
      <c r="AJ66" s="749"/>
      <c r="AK66" s="749"/>
      <c r="AL66" s="750"/>
      <c r="AM66" s="166"/>
      <c r="AN66" s="157"/>
    </row>
    <row r="67" spans="1:40" s="1" customFormat="1" ht="17.25" customHeight="1">
      <c r="A67" s="62"/>
      <c r="B67" s="160" t="s">
        <v>28</v>
      </c>
      <c r="C67" s="160"/>
      <c r="D67" s="635"/>
      <c r="E67" s="606"/>
      <c r="F67" s="630" t="s">
        <v>23</v>
      </c>
      <c r="G67" s="631"/>
      <c r="H67" s="631"/>
      <c r="I67" s="631"/>
      <c r="J67" s="631"/>
      <c r="K67" s="631"/>
      <c r="L67" s="631"/>
      <c r="M67" s="631"/>
      <c r="N67" s="632"/>
      <c r="O67" s="627" t="s">
        <v>42</v>
      </c>
      <c r="P67" s="628"/>
      <c r="Q67" s="628"/>
      <c r="R67" s="628"/>
      <c r="S67" s="628"/>
      <c r="T67" s="628"/>
      <c r="U67" s="628"/>
      <c r="V67" s="629"/>
      <c r="W67" s="16"/>
      <c r="X67" s="27"/>
      <c r="Y67" s="27"/>
      <c r="Z67" s="65"/>
      <c r="AA67" s="24"/>
      <c r="AB67" s="27"/>
      <c r="AC67" s="27"/>
      <c r="AD67" s="66"/>
      <c r="AE67" s="748" t="s">
        <v>42</v>
      </c>
      <c r="AF67" s="749"/>
      <c r="AG67" s="749"/>
      <c r="AH67" s="749"/>
      <c r="AI67" s="749" t="s">
        <v>42</v>
      </c>
      <c r="AJ67" s="749"/>
      <c r="AK67" s="749"/>
      <c r="AL67" s="750"/>
      <c r="AM67" s="166"/>
      <c r="AN67" s="157"/>
    </row>
    <row r="68" spans="1:40" s="1" customFormat="1" ht="17.25" customHeight="1">
      <c r="A68" s="62"/>
      <c r="B68" s="159" t="s">
        <v>39</v>
      </c>
      <c r="C68" s="160"/>
      <c r="D68" s="635"/>
      <c r="E68" s="606"/>
      <c r="F68" s="630" t="s">
        <v>10</v>
      </c>
      <c r="G68" s="631"/>
      <c r="H68" s="631"/>
      <c r="I68" s="631"/>
      <c r="J68" s="631"/>
      <c r="K68" s="631"/>
      <c r="L68" s="631"/>
      <c r="M68" s="631"/>
      <c r="N68" s="632"/>
      <c r="O68" s="627">
        <v>1</v>
      </c>
      <c r="P68" s="628"/>
      <c r="Q68" s="628"/>
      <c r="R68" s="628"/>
      <c r="S68" s="628"/>
      <c r="T68" s="628"/>
      <c r="U68" s="628"/>
      <c r="V68" s="629"/>
      <c r="W68" s="16"/>
      <c r="X68" s="27"/>
      <c r="Y68" s="27"/>
      <c r="Z68" s="65"/>
      <c r="AA68" s="24"/>
      <c r="AB68" s="27"/>
      <c r="AC68" s="27"/>
      <c r="AD68" s="66"/>
      <c r="AE68" s="748">
        <v>1</v>
      </c>
      <c r="AF68" s="749"/>
      <c r="AG68" s="749"/>
      <c r="AH68" s="749"/>
      <c r="AI68" s="749" t="s">
        <v>42</v>
      </c>
      <c r="AJ68" s="749"/>
      <c r="AK68" s="749"/>
      <c r="AL68" s="750"/>
      <c r="AM68" s="166"/>
      <c r="AN68" s="157"/>
    </row>
    <row r="69" spans="1:40" s="1" customFormat="1" ht="17.25" customHeight="1">
      <c r="A69" s="62"/>
      <c r="B69" s="161" t="s">
        <v>40</v>
      </c>
      <c r="C69" s="160"/>
      <c r="D69" s="635"/>
      <c r="E69" s="606"/>
      <c r="F69" s="630" t="s">
        <v>46</v>
      </c>
      <c r="G69" s="631"/>
      <c r="H69" s="631"/>
      <c r="I69" s="631"/>
      <c r="J69" s="631"/>
      <c r="K69" s="631"/>
      <c r="L69" s="631"/>
      <c r="M69" s="631"/>
      <c r="N69" s="632"/>
      <c r="O69" s="627" t="s">
        <v>42</v>
      </c>
      <c r="P69" s="628"/>
      <c r="Q69" s="628"/>
      <c r="R69" s="628"/>
      <c r="S69" s="628"/>
      <c r="T69" s="628"/>
      <c r="U69" s="628"/>
      <c r="V69" s="629"/>
      <c r="W69" s="16"/>
      <c r="X69" s="27"/>
      <c r="Y69" s="27"/>
      <c r="Z69" s="65"/>
      <c r="AA69" s="24"/>
      <c r="AB69" s="27"/>
      <c r="AC69" s="27"/>
      <c r="AD69" s="66"/>
      <c r="AE69" s="748" t="s">
        <v>42</v>
      </c>
      <c r="AF69" s="749"/>
      <c r="AG69" s="749"/>
      <c r="AH69" s="749"/>
      <c r="AI69" s="749" t="s">
        <v>42</v>
      </c>
      <c r="AJ69" s="749"/>
      <c r="AK69" s="749"/>
      <c r="AL69" s="750"/>
      <c r="AM69" s="166"/>
      <c r="AN69" s="157"/>
    </row>
    <row r="70" spans="1:40" s="1" customFormat="1" ht="17.25" customHeight="1">
      <c r="A70" s="62"/>
      <c r="B70" s="161" t="s">
        <v>41</v>
      </c>
      <c r="C70" s="160"/>
      <c r="D70" s="635"/>
      <c r="E70" s="606"/>
      <c r="F70" s="630" t="s">
        <v>47</v>
      </c>
      <c r="G70" s="631"/>
      <c r="H70" s="631"/>
      <c r="I70" s="631"/>
      <c r="J70" s="631"/>
      <c r="K70" s="631"/>
      <c r="L70" s="631"/>
      <c r="M70" s="631"/>
      <c r="N70" s="632"/>
      <c r="O70" s="627">
        <v>1</v>
      </c>
      <c r="P70" s="628"/>
      <c r="Q70" s="628"/>
      <c r="R70" s="628"/>
      <c r="S70" s="628"/>
      <c r="T70" s="628"/>
      <c r="U70" s="628"/>
      <c r="V70" s="629"/>
      <c r="W70" s="16"/>
      <c r="X70" s="27"/>
      <c r="Y70" s="27"/>
      <c r="Z70" s="65"/>
      <c r="AA70" s="24"/>
      <c r="AB70" s="27"/>
      <c r="AC70" s="27"/>
      <c r="AD70" s="66"/>
      <c r="AE70" s="748">
        <v>1</v>
      </c>
      <c r="AF70" s="749"/>
      <c r="AG70" s="749"/>
      <c r="AH70" s="749"/>
      <c r="AI70" s="749" t="s">
        <v>42</v>
      </c>
      <c r="AJ70" s="749"/>
      <c r="AK70" s="749"/>
      <c r="AL70" s="750"/>
      <c r="AM70" s="166"/>
      <c r="AN70" s="157"/>
    </row>
    <row r="71" spans="1:40" s="10" customFormat="1" ht="15.75" thickBot="1">
      <c r="A71" s="62"/>
      <c r="B71" s="162" t="s">
        <v>49</v>
      </c>
      <c r="C71" s="160" t="s">
        <v>48</v>
      </c>
      <c r="D71" s="607"/>
      <c r="E71" s="604"/>
      <c r="F71" s="605" t="s">
        <v>11</v>
      </c>
      <c r="G71" s="597"/>
      <c r="H71" s="597"/>
      <c r="I71" s="597"/>
      <c r="J71" s="597"/>
      <c r="K71" s="597"/>
      <c r="L71" s="597"/>
      <c r="M71" s="597"/>
      <c r="N71" s="598"/>
      <c r="O71" s="728">
        <v>1</v>
      </c>
      <c r="P71" s="729"/>
      <c r="Q71" s="729"/>
      <c r="R71" s="729"/>
      <c r="S71" s="729"/>
      <c r="T71" s="729"/>
      <c r="U71" s="729"/>
      <c r="V71" s="730"/>
      <c r="W71" s="67"/>
      <c r="X71" s="68"/>
      <c r="Y71" s="68"/>
      <c r="Z71" s="69"/>
      <c r="AA71" s="106"/>
      <c r="AB71" s="68"/>
      <c r="AC71" s="68"/>
      <c r="AD71" s="70"/>
      <c r="AE71" s="753" t="s">
        <v>42</v>
      </c>
      <c r="AF71" s="751"/>
      <c r="AG71" s="751"/>
      <c r="AH71" s="751"/>
      <c r="AI71" s="751">
        <v>1</v>
      </c>
      <c r="AJ71" s="751"/>
      <c r="AK71" s="751"/>
      <c r="AL71" s="752"/>
      <c r="AM71" s="166"/>
      <c r="AN71" s="157"/>
    </row>
    <row r="72" spans="4:40" s="10" customFormat="1" ht="9.75" customHeight="1" thickTop="1">
      <c r="D72" s="71"/>
      <c r="E72" s="71"/>
      <c r="F72" s="726"/>
      <c r="G72" s="726"/>
      <c r="H72" s="726"/>
      <c r="I72" s="726"/>
      <c r="J72" s="726"/>
      <c r="K72" s="726"/>
      <c r="L72" s="726"/>
      <c r="M72" s="726"/>
      <c r="N72" s="726"/>
      <c r="O72" s="727"/>
      <c r="P72" s="727"/>
      <c r="Q72" s="727"/>
      <c r="R72" s="727"/>
      <c r="S72" s="727"/>
      <c r="T72" s="727"/>
      <c r="U72" s="727"/>
      <c r="V72" s="72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157"/>
      <c r="AN72" s="157"/>
    </row>
    <row r="73" spans="1:39" s="80" customFormat="1" ht="17.25" customHeight="1" thickBot="1">
      <c r="A73" s="81"/>
      <c r="B73" s="82"/>
      <c r="C73" s="83"/>
      <c r="D73" s="84"/>
      <c r="E73" s="84"/>
      <c r="F73" s="85"/>
      <c r="G73" s="85"/>
      <c r="H73" s="85"/>
      <c r="I73" s="725" t="s">
        <v>24</v>
      </c>
      <c r="J73" s="725"/>
      <c r="K73" s="725"/>
      <c r="L73" s="725"/>
      <c r="M73" s="725"/>
      <c r="N73" s="725"/>
      <c r="O73" s="725"/>
      <c r="P73" s="85"/>
      <c r="Q73" s="85"/>
      <c r="R73" s="85"/>
      <c r="S73" s="85"/>
      <c r="T73" s="85"/>
      <c r="U73" s="85"/>
      <c r="V73" s="85"/>
      <c r="W73" s="85"/>
      <c r="X73" s="85"/>
      <c r="Y73" s="85"/>
      <c r="Z73" s="85"/>
      <c r="AA73" s="85"/>
      <c r="AB73" s="85"/>
      <c r="AC73" s="85"/>
      <c r="AD73" s="85"/>
      <c r="AG73" s="725" t="s">
        <v>275</v>
      </c>
      <c r="AH73" s="725"/>
      <c r="AI73" s="725"/>
      <c r="AJ73" s="725"/>
      <c r="AK73" s="725"/>
      <c r="AM73" s="10"/>
    </row>
    <row r="74" spans="1:40" s="10" customFormat="1" ht="16.5" customHeight="1">
      <c r="A74" s="81"/>
      <c r="B74" s="82"/>
      <c r="C74" s="83"/>
      <c r="D74" s="189" t="s">
        <v>25</v>
      </c>
      <c r="E74" s="744" t="s">
        <v>26</v>
      </c>
      <c r="F74" s="745"/>
      <c r="G74" s="745"/>
      <c r="H74" s="746"/>
      <c r="I74" s="763" t="s">
        <v>36</v>
      </c>
      <c r="J74" s="764"/>
      <c r="K74" s="764"/>
      <c r="L74" s="764"/>
      <c r="M74" s="764"/>
      <c r="N74" s="765"/>
      <c r="O74" s="738" t="s">
        <v>77</v>
      </c>
      <c r="P74" s="739"/>
      <c r="Q74" s="739"/>
      <c r="R74" s="740"/>
      <c r="S74" s="744" t="s">
        <v>27</v>
      </c>
      <c r="T74" s="745"/>
      <c r="U74" s="766"/>
      <c r="V74" s="85"/>
      <c r="W74" s="85"/>
      <c r="X74" s="85"/>
      <c r="Y74" s="85"/>
      <c r="Z74" s="85"/>
      <c r="AA74" s="85"/>
      <c r="AB74" s="85"/>
      <c r="AC74" s="85"/>
      <c r="AD74" s="85"/>
      <c r="AE74" s="189" t="s">
        <v>25</v>
      </c>
      <c r="AF74" s="744" t="s">
        <v>276</v>
      </c>
      <c r="AG74" s="745"/>
      <c r="AH74" s="745"/>
      <c r="AI74" s="745"/>
      <c r="AJ74" s="766"/>
      <c r="AK74" s="767" t="s">
        <v>36</v>
      </c>
      <c r="AL74" s="745"/>
      <c r="AM74" s="745"/>
      <c r="AN74" s="766"/>
    </row>
    <row r="75" spans="1:40" s="10" customFormat="1" ht="30.75" customHeight="1" thickBot="1">
      <c r="A75" s="81"/>
      <c r="B75" s="82"/>
      <c r="C75" s="83"/>
      <c r="D75" s="190"/>
      <c r="E75" s="722" t="s">
        <v>67</v>
      </c>
      <c r="F75" s="723"/>
      <c r="G75" s="723"/>
      <c r="H75" s="737"/>
      <c r="I75" s="734" t="s">
        <v>288</v>
      </c>
      <c r="J75" s="735"/>
      <c r="K75" s="735"/>
      <c r="L75" s="735"/>
      <c r="M75" s="735"/>
      <c r="N75" s="736"/>
      <c r="O75" s="722">
        <v>5</v>
      </c>
      <c r="P75" s="723"/>
      <c r="Q75" s="723"/>
      <c r="R75" s="737"/>
      <c r="S75" s="722">
        <v>8</v>
      </c>
      <c r="T75" s="723"/>
      <c r="U75" s="724"/>
      <c r="V75" s="85"/>
      <c r="W75" s="85"/>
      <c r="X75" s="85"/>
      <c r="Y75" s="85"/>
      <c r="Z75" s="85"/>
      <c r="AA75" s="85"/>
      <c r="AB75" s="85"/>
      <c r="AC75" s="85"/>
      <c r="AD75" s="85"/>
      <c r="AE75" s="190"/>
      <c r="AF75" s="722" t="s">
        <v>224</v>
      </c>
      <c r="AG75" s="723"/>
      <c r="AH75" s="723"/>
      <c r="AI75" s="723"/>
      <c r="AJ75" s="724"/>
      <c r="AK75" s="768" t="s">
        <v>289</v>
      </c>
      <c r="AL75" s="723"/>
      <c r="AM75" s="723"/>
      <c r="AN75" s="724"/>
    </row>
    <row r="76" spans="1:40" s="1" customFormat="1" ht="10.5" customHeight="1">
      <c r="A76" s="35"/>
      <c r="U76" s="192"/>
      <c r="V76" s="192"/>
      <c r="W76" s="192"/>
      <c r="X76" s="192"/>
      <c r="Y76" s="192"/>
      <c r="Z76" s="192"/>
      <c r="AA76" s="192"/>
      <c r="AB76" s="192"/>
      <c r="AC76" s="192"/>
      <c r="AD76" s="192"/>
      <c r="AE76" s="192"/>
      <c r="AF76" s="192"/>
      <c r="AG76" s="192"/>
      <c r="AH76" s="192"/>
      <c r="AI76" s="192"/>
      <c r="AJ76" s="192"/>
      <c r="AK76" s="192"/>
      <c r="AL76" s="192"/>
      <c r="AM76" s="192"/>
      <c r="AN76" s="192"/>
    </row>
    <row r="77" spans="1:40" s="1" customFormat="1" ht="15.75" customHeight="1">
      <c r="A77" s="35"/>
      <c r="C77" s="160"/>
      <c r="D77" s="75"/>
      <c r="E77" s="75"/>
      <c r="F77" s="75"/>
      <c r="G77" s="75"/>
      <c r="H77" s="75"/>
      <c r="I77" s="73"/>
      <c r="J77" s="73"/>
      <c r="K77" s="163"/>
      <c r="L77" s="163"/>
      <c r="M77" s="163"/>
      <c r="N77" s="164"/>
      <c r="O77" s="159"/>
      <c r="P77" s="159"/>
      <c r="Q77" s="159"/>
      <c r="R77" s="159"/>
      <c r="S77" s="159"/>
      <c r="T77" s="159"/>
      <c r="U77" s="159"/>
      <c r="V77" s="159"/>
      <c r="W77" s="159"/>
      <c r="X77" s="159"/>
      <c r="Y77" s="159"/>
      <c r="Z77" s="159"/>
      <c r="AA77" s="159"/>
      <c r="AB77" s="159"/>
      <c r="AC77" s="159"/>
      <c r="AD77" s="72"/>
      <c r="AE77" s="35"/>
      <c r="AF77" s="35"/>
      <c r="AG77" s="72"/>
      <c r="AH77" s="35"/>
      <c r="AI77" s="72"/>
      <c r="AJ77" s="72"/>
      <c r="AK77" s="35"/>
      <c r="AL77" s="160"/>
      <c r="AM77" s="159"/>
      <c r="AN77" s="72"/>
    </row>
    <row r="78" spans="1:40" s="10" customFormat="1" ht="22.5" customHeight="1" thickBot="1">
      <c r="A78" s="81"/>
      <c r="B78" s="772" t="s">
        <v>239</v>
      </c>
      <c r="C78" s="772"/>
      <c r="D78" s="772"/>
      <c r="E78" s="772"/>
      <c r="F78" s="772"/>
      <c r="G78" s="772"/>
      <c r="H78" s="772"/>
      <c r="I78" s="772"/>
      <c r="J78" s="772"/>
      <c r="K78" s="772"/>
      <c r="L78" s="772"/>
      <c r="M78" s="772"/>
      <c r="N78" s="772"/>
      <c r="O78" s="772"/>
      <c r="P78" s="85"/>
      <c r="Q78" s="773" t="s">
        <v>277</v>
      </c>
      <c r="R78" s="773"/>
      <c r="S78" s="773"/>
      <c r="T78" s="773"/>
      <c r="U78" s="773"/>
      <c r="V78" s="773"/>
      <c r="W78" s="773"/>
      <c r="X78" s="773"/>
      <c r="Y78" s="773"/>
      <c r="Z78" s="773"/>
      <c r="AA78" s="773"/>
      <c r="AB78" s="773"/>
      <c r="AC78" s="773"/>
      <c r="AD78" s="773"/>
      <c r="AE78" s="773"/>
      <c r="AF78" s="773"/>
      <c r="AG78" s="773"/>
      <c r="AH78" s="773"/>
      <c r="AI78" s="773"/>
      <c r="AJ78" s="773"/>
      <c r="AK78" s="773"/>
      <c r="AL78" s="773"/>
      <c r="AM78" s="773"/>
      <c r="AN78" s="773"/>
    </row>
    <row r="79" spans="1:40" s="1" customFormat="1" ht="16.5" customHeight="1">
      <c r="A79" s="35"/>
      <c r="B79" s="490"/>
      <c r="C79" s="491" t="s">
        <v>240</v>
      </c>
      <c r="D79" s="754"/>
      <c r="E79" s="755"/>
      <c r="F79" s="755"/>
      <c r="G79" s="756"/>
      <c r="H79" s="492"/>
      <c r="I79" s="757" t="s">
        <v>241</v>
      </c>
      <c r="J79" s="758"/>
      <c r="K79" s="758"/>
      <c r="L79" s="758"/>
      <c r="M79" s="759"/>
      <c r="N79" s="757" t="s">
        <v>242</v>
      </c>
      <c r="O79" s="798"/>
      <c r="Q79" s="493"/>
      <c r="R79" s="494"/>
      <c r="S79" s="494"/>
      <c r="T79" s="494"/>
      <c r="U79" s="801" t="s">
        <v>243</v>
      </c>
      <c r="V79" s="778"/>
      <c r="W79" s="495"/>
      <c r="X79" s="495"/>
      <c r="Y79" s="495"/>
      <c r="Z79" s="495"/>
      <c r="AA79" s="495"/>
      <c r="AB79" s="495"/>
      <c r="AC79" s="495"/>
      <c r="AD79" s="495"/>
      <c r="AE79" s="491" t="s">
        <v>244</v>
      </c>
      <c r="AF79" s="774"/>
      <c r="AG79" s="775"/>
      <c r="AH79" s="776"/>
      <c r="AI79" s="777" t="s">
        <v>20</v>
      </c>
      <c r="AJ79" s="778"/>
      <c r="AK79" s="774" t="s">
        <v>20</v>
      </c>
      <c r="AL79" s="776"/>
      <c r="AM79" s="774" t="s">
        <v>4</v>
      </c>
      <c r="AN79" s="776"/>
    </row>
    <row r="80" spans="1:40" s="1" customFormat="1" ht="16.5" customHeight="1" thickBot="1">
      <c r="A80" s="35"/>
      <c r="B80" s="496" t="s">
        <v>245</v>
      </c>
      <c r="C80" s="497" t="s">
        <v>274</v>
      </c>
      <c r="D80" s="788" t="s">
        <v>246</v>
      </c>
      <c r="E80" s="789"/>
      <c r="F80" s="789"/>
      <c r="G80" s="790"/>
      <c r="H80" s="498"/>
      <c r="I80" s="760"/>
      <c r="J80" s="761"/>
      <c r="K80" s="761"/>
      <c r="L80" s="761"/>
      <c r="M80" s="762"/>
      <c r="N80" s="799"/>
      <c r="O80" s="800"/>
      <c r="Q80" s="791" t="s">
        <v>245</v>
      </c>
      <c r="R80" s="792"/>
      <c r="S80" s="792"/>
      <c r="T80" s="792"/>
      <c r="U80" s="499" t="s">
        <v>247</v>
      </c>
      <c r="V80" s="500"/>
      <c r="W80" s="495"/>
      <c r="X80" s="495"/>
      <c r="Y80" s="495"/>
      <c r="Z80" s="495"/>
      <c r="AA80" s="495"/>
      <c r="AB80" s="495"/>
      <c r="AC80" s="495"/>
      <c r="AD80" s="495"/>
      <c r="AE80" s="496" t="s">
        <v>248</v>
      </c>
      <c r="AF80" s="791" t="s">
        <v>246</v>
      </c>
      <c r="AG80" s="792"/>
      <c r="AH80" s="793"/>
      <c r="AI80" s="794" t="s">
        <v>249</v>
      </c>
      <c r="AJ80" s="795"/>
      <c r="AK80" s="796" t="s">
        <v>273</v>
      </c>
      <c r="AL80" s="797"/>
      <c r="AM80" s="796" t="s">
        <v>250</v>
      </c>
      <c r="AN80" s="797"/>
    </row>
    <row r="81" spans="1:40" s="1" customFormat="1" ht="16.5" customHeight="1" thickBot="1">
      <c r="A81" s="35"/>
      <c r="B81" s="503"/>
      <c r="C81" s="504"/>
      <c r="D81" s="505"/>
      <c r="E81" s="506"/>
      <c r="F81" s="506"/>
      <c r="G81" s="507"/>
      <c r="H81" s="508"/>
      <c r="I81" s="509" t="s">
        <v>251</v>
      </c>
      <c r="J81" s="510"/>
      <c r="K81" s="802" t="s">
        <v>252</v>
      </c>
      <c r="L81" s="803"/>
      <c r="M81" s="804"/>
      <c r="N81" s="509" t="s">
        <v>251</v>
      </c>
      <c r="O81" s="511" t="s">
        <v>252</v>
      </c>
      <c r="Q81" s="512"/>
      <c r="R81" s="501"/>
      <c r="S81" s="501"/>
      <c r="T81" s="501"/>
      <c r="U81" s="513"/>
      <c r="V81" s="502"/>
      <c r="W81" s="495"/>
      <c r="X81" s="495"/>
      <c r="Y81" s="495"/>
      <c r="Z81" s="495"/>
      <c r="AA81" s="495"/>
      <c r="AB81" s="495"/>
      <c r="AC81" s="495"/>
      <c r="AD81" s="495"/>
      <c r="AE81" s="496"/>
      <c r="AF81" s="514"/>
      <c r="AG81" s="72"/>
      <c r="AH81" s="515"/>
      <c r="AI81" s="509" t="s">
        <v>251</v>
      </c>
      <c r="AJ81" s="516" t="s">
        <v>252</v>
      </c>
      <c r="AK81" s="509" t="s">
        <v>251</v>
      </c>
      <c r="AL81" s="516" t="s">
        <v>252</v>
      </c>
      <c r="AM81" s="509" t="s">
        <v>251</v>
      </c>
      <c r="AN81" s="516" t="s">
        <v>252</v>
      </c>
    </row>
    <row r="82" spans="1:40" s="1" customFormat="1" ht="16.5" customHeight="1">
      <c r="A82" s="35"/>
      <c r="B82" s="805" t="s">
        <v>253</v>
      </c>
      <c r="C82" s="807">
        <v>20</v>
      </c>
      <c r="D82" s="809" t="s">
        <v>254</v>
      </c>
      <c r="E82" s="810"/>
      <c r="F82" s="810"/>
      <c r="G82" s="811"/>
      <c r="H82" s="489"/>
      <c r="I82" s="518"/>
      <c r="J82" s="519"/>
      <c r="K82" s="815">
        <v>8</v>
      </c>
      <c r="L82" s="816"/>
      <c r="M82" s="817"/>
      <c r="N82" s="520"/>
      <c r="O82" s="521">
        <f>K82*20</f>
        <v>160</v>
      </c>
      <c r="Q82" s="818" t="s">
        <v>255</v>
      </c>
      <c r="R82" s="819"/>
      <c r="S82" s="819"/>
      <c r="T82" s="820"/>
      <c r="U82" s="821" t="s">
        <v>256</v>
      </c>
      <c r="V82" s="807"/>
      <c r="AE82" s="522"/>
      <c r="AF82" s="522"/>
      <c r="AG82" s="523"/>
      <c r="AH82" s="524"/>
      <c r="AI82" s="525"/>
      <c r="AJ82" s="526"/>
      <c r="AK82" s="527"/>
      <c r="AL82" s="528"/>
      <c r="AM82" s="527"/>
      <c r="AN82" s="528"/>
    </row>
    <row r="83" spans="1:40" s="1" customFormat="1" ht="16.5" customHeight="1" thickBot="1">
      <c r="A83" s="35"/>
      <c r="B83" s="806"/>
      <c r="C83" s="808"/>
      <c r="D83" s="812"/>
      <c r="E83" s="813"/>
      <c r="F83" s="813"/>
      <c r="G83" s="814"/>
      <c r="H83" s="529"/>
      <c r="I83" s="530"/>
      <c r="J83" s="531"/>
      <c r="K83" s="589"/>
      <c r="L83" s="590"/>
      <c r="M83" s="636"/>
      <c r="N83" s="532"/>
      <c r="O83" s="533"/>
      <c r="Q83" s="825" t="s">
        <v>257</v>
      </c>
      <c r="R83" s="826"/>
      <c r="S83" s="826"/>
      <c r="T83" s="827"/>
      <c r="U83" s="822"/>
      <c r="V83" s="823"/>
      <c r="AE83" s="534"/>
      <c r="AF83" s="534"/>
      <c r="AG83" s="535"/>
      <c r="AH83" s="536"/>
      <c r="AI83" s="537"/>
      <c r="AJ83" s="538"/>
      <c r="AK83" s="539"/>
      <c r="AL83" s="540"/>
      <c r="AM83" s="539"/>
      <c r="AN83" s="540"/>
    </row>
    <row r="84" spans="1:40" s="1" customFormat="1" ht="16.5" customHeight="1">
      <c r="A84" s="35"/>
      <c r="B84" s="831" t="s">
        <v>258</v>
      </c>
      <c r="C84" s="807">
        <v>1</v>
      </c>
      <c r="D84" s="809" t="s">
        <v>254</v>
      </c>
      <c r="E84" s="810"/>
      <c r="F84" s="810"/>
      <c r="G84" s="811"/>
      <c r="H84" s="529"/>
      <c r="I84" s="541"/>
      <c r="J84" s="483"/>
      <c r="K84" s="589">
        <v>8</v>
      </c>
      <c r="L84" s="590"/>
      <c r="M84" s="636"/>
      <c r="N84" s="542"/>
      <c r="O84" s="542">
        <f>K84*1</f>
        <v>8</v>
      </c>
      <c r="Q84" s="825" t="s">
        <v>259</v>
      </c>
      <c r="R84" s="826"/>
      <c r="S84" s="826"/>
      <c r="T84" s="827"/>
      <c r="U84" s="822"/>
      <c r="V84" s="823"/>
      <c r="AE84" s="534"/>
      <c r="AF84" s="543"/>
      <c r="AG84" s="544"/>
      <c r="AH84" s="545"/>
      <c r="AI84" s="537"/>
      <c r="AJ84" s="538"/>
      <c r="AK84" s="546"/>
      <c r="AL84" s="547"/>
      <c r="AM84" s="546"/>
      <c r="AN84" s="547"/>
    </row>
    <row r="85" spans="1:40" s="1" customFormat="1" ht="16.5" customHeight="1" thickBot="1">
      <c r="A85" s="35"/>
      <c r="B85" s="832"/>
      <c r="C85" s="808"/>
      <c r="D85" s="812"/>
      <c r="E85" s="813"/>
      <c r="F85" s="813"/>
      <c r="G85" s="814"/>
      <c r="H85" s="529"/>
      <c r="I85" s="530"/>
      <c r="J85" s="531"/>
      <c r="K85" s="589"/>
      <c r="L85" s="590"/>
      <c r="M85" s="636"/>
      <c r="N85" s="542"/>
      <c r="O85" s="533"/>
      <c r="Q85" s="828" t="s">
        <v>260</v>
      </c>
      <c r="R85" s="829"/>
      <c r="S85" s="829"/>
      <c r="T85" s="830"/>
      <c r="U85" s="824"/>
      <c r="V85" s="808"/>
      <c r="AE85" s="548"/>
      <c r="AF85" s="549"/>
      <c r="AG85" s="550"/>
      <c r="AH85" s="551"/>
      <c r="AI85" s="552"/>
      <c r="AJ85" s="553"/>
      <c r="AK85" s="554"/>
      <c r="AL85" s="555"/>
      <c r="AM85" s="554"/>
      <c r="AN85" s="555"/>
    </row>
    <row r="86" spans="1:40" s="1" customFormat="1" ht="16.5" customHeight="1">
      <c r="A86" s="35"/>
      <c r="B86" s="831" t="s">
        <v>261</v>
      </c>
      <c r="C86" s="807">
        <v>2</v>
      </c>
      <c r="D86" s="809" t="s">
        <v>262</v>
      </c>
      <c r="E86" s="810"/>
      <c r="F86" s="810"/>
      <c r="G86" s="811"/>
      <c r="H86" s="529"/>
      <c r="I86" s="541"/>
      <c r="J86" s="483"/>
      <c r="K86" s="589">
        <v>8</v>
      </c>
      <c r="L86" s="590"/>
      <c r="M86" s="636"/>
      <c r="N86" s="542"/>
      <c r="O86" s="542">
        <f>K86*2</f>
        <v>16</v>
      </c>
      <c r="Q86" s="556"/>
      <c r="R86" s="557"/>
      <c r="S86" s="557"/>
      <c r="T86" s="558"/>
      <c r="U86" s="837" t="s">
        <v>263</v>
      </c>
      <c r="V86" s="838"/>
      <c r="AE86" s="559"/>
      <c r="AF86" s="560"/>
      <c r="AG86" s="561"/>
      <c r="AH86" s="562"/>
      <c r="AI86" s="525"/>
      <c r="AJ86" s="526"/>
      <c r="AK86" s="563"/>
      <c r="AL86" s="564"/>
      <c r="AM86" s="563"/>
      <c r="AN86" s="564"/>
    </row>
    <row r="87" spans="1:40" s="1" customFormat="1" ht="16.5" customHeight="1">
      <c r="A87" s="35"/>
      <c r="B87" s="833"/>
      <c r="C87" s="823"/>
      <c r="D87" s="834"/>
      <c r="E87" s="835"/>
      <c r="F87" s="835"/>
      <c r="G87" s="836"/>
      <c r="H87" s="529"/>
      <c r="I87" s="530"/>
      <c r="J87" s="531"/>
      <c r="K87" s="589"/>
      <c r="L87" s="590"/>
      <c r="M87" s="636"/>
      <c r="N87" s="532"/>
      <c r="O87" s="533"/>
      <c r="Q87" s="825" t="s">
        <v>264</v>
      </c>
      <c r="R87" s="826"/>
      <c r="S87" s="826"/>
      <c r="T87" s="827"/>
      <c r="U87" s="839"/>
      <c r="V87" s="840"/>
      <c r="AE87" s="533"/>
      <c r="AF87" s="534"/>
      <c r="AG87" s="535"/>
      <c r="AH87" s="535"/>
      <c r="AI87" s="537"/>
      <c r="AJ87" s="538"/>
      <c r="AK87" s="539"/>
      <c r="AL87" s="540"/>
      <c r="AM87" s="539"/>
      <c r="AN87" s="540"/>
    </row>
    <row r="88" spans="1:40" s="1" customFormat="1" ht="16.5" customHeight="1" thickBot="1">
      <c r="A88" s="35"/>
      <c r="B88" s="832"/>
      <c r="C88" s="808"/>
      <c r="D88" s="812"/>
      <c r="E88" s="813"/>
      <c r="F88" s="813"/>
      <c r="G88" s="814"/>
      <c r="H88" s="529"/>
      <c r="I88" s="530"/>
      <c r="J88" s="531"/>
      <c r="K88" s="589"/>
      <c r="L88" s="590"/>
      <c r="M88" s="636"/>
      <c r="N88" s="532"/>
      <c r="O88" s="533"/>
      <c r="Q88" s="828" t="s">
        <v>260</v>
      </c>
      <c r="R88" s="829"/>
      <c r="S88" s="829"/>
      <c r="T88" s="830"/>
      <c r="U88" s="841"/>
      <c r="V88" s="842"/>
      <c r="AE88" s="565"/>
      <c r="AF88" s="549"/>
      <c r="AG88" s="550"/>
      <c r="AH88" s="550"/>
      <c r="AI88" s="566"/>
      <c r="AJ88" s="567"/>
      <c r="AK88" s="568"/>
      <c r="AL88" s="569"/>
      <c r="AM88" s="568"/>
      <c r="AN88" s="569"/>
    </row>
    <row r="89" spans="1:40" s="1" customFormat="1" ht="16.5" customHeight="1">
      <c r="A89" s="35"/>
      <c r="B89" s="805" t="s">
        <v>265</v>
      </c>
      <c r="C89" s="844" t="s">
        <v>266</v>
      </c>
      <c r="D89" s="846" t="s">
        <v>278</v>
      </c>
      <c r="E89" s="847"/>
      <c r="F89" s="847"/>
      <c r="G89" s="848"/>
      <c r="H89" s="570"/>
      <c r="I89" s="541"/>
      <c r="J89" s="483"/>
      <c r="K89" s="589">
        <v>8</v>
      </c>
      <c r="L89" s="590"/>
      <c r="M89" s="636"/>
      <c r="N89" s="542"/>
      <c r="O89" s="542">
        <f>K89*2</f>
        <v>16</v>
      </c>
      <c r="Q89" s="556"/>
      <c r="R89" s="557"/>
      <c r="S89" s="557"/>
      <c r="T89" s="558"/>
      <c r="U89" s="837" t="s">
        <v>267</v>
      </c>
      <c r="V89" s="861"/>
      <c r="AE89" s="559"/>
      <c r="AF89" s="560"/>
      <c r="AG89" s="561"/>
      <c r="AH89" s="562"/>
      <c r="AI89" s="525"/>
      <c r="AJ89" s="526"/>
      <c r="AK89" s="563"/>
      <c r="AL89" s="564"/>
      <c r="AM89" s="563"/>
      <c r="AN89" s="564"/>
    </row>
    <row r="90" spans="1:40" s="1" customFormat="1" ht="16.5" customHeight="1">
      <c r="A90" s="35"/>
      <c r="B90" s="843"/>
      <c r="C90" s="692"/>
      <c r="D90" s="849"/>
      <c r="E90" s="850"/>
      <c r="F90" s="850"/>
      <c r="G90" s="851"/>
      <c r="H90" s="571"/>
      <c r="I90" s="572"/>
      <c r="J90" s="573"/>
      <c r="K90" s="589"/>
      <c r="L90" s="590"/>
      <c r="M90" s="636"/>
      <c r="N90" s="542"/>
      <c r="O90" s="574"/>
      <c r="Q90" s="825" t="s">
        <v>268</v>
      </c>
      <c r="R90" s="826"/>
      <c r="S90" s="826"/>
      <c r="T90" s="827"/>
      <c r="U90" s="862"/>
      <c r="V90" s="863"/>
      <c r="AE90" s="533"/>
      <c r="AF90" s="534"/>
      <c r="AG90" s="535"/>
      <c r="AH90" s="535"/>
      <c r="AI90" s="537"/>
      <c r="AJ90" s="538"/>
      <c r="AK90" s="539"/>
      <c r="AL90" s="540"/>
      <c r="AM90" s="539"/>
      <c r="AN90" s="540"/>
    </row>
    <row r="91" spans="1:40" s="1" customFormat="1" ht="16.5" customHeight="1" thickBot="1">
      <c r="A91" s="35"/>
      <c r="B91" s="806"/>
      <c r="C91" s="845"/>
      <c r="D91" s="852"/>
      <c r="E91" s="853"/>
      <c r="F91" s="853"/>
      <c r="G91" s="854"/>
      <c r="H91" s="575"/>
      <c r="I91" s="576"/>
      <c r="J91" s="577"/>
      <c r="K91" s="855"/>
      <c r="L91" s="856"/>
      <c r="M91" s="857"/>
      <c r="N91" s="578"/>
      <c r="O91" s="579"/>
      <c r="Q91" s="828" t="s">
        <v>260</v>
      </c>
      <c r="R91" s="829"/>
      <c r="S91" s="829"/>
      <c r="T91" s="830"/>
      <c r="U91" s="864"/>
      <c r="V91" s="865"/>
      <c r="AE91" s="565"/>
      <c r="AF91" s="549"/>
      <c r="AG91" s="550"/>
      <c r="AH91" s="550"/>
      <c r="AI91" s="566"/>
      <c r="AJ91" s="567"/>
      <c r="AK91" s="568"/>
      <c r="AL91" s="569"/>
      <c r="AM91" s="568"/>
      <c r="AN91" s="569"/>
    </row>
    <row r="92" spans="1:40" s="1" customFormat="1" ht="16.5" customHeight="1" thickBot="1">
      <c r="A92" s="35"/>
      <c r="B92" s="580" t="s">
        <v>269</v>
      </c>
      <c r="C92" s="581">
        <v>25</v>
      </c>
      <c r="D92" s="582"/>
      <c r="E92" s="582"/>
      <c r="I92" s="858" t="s">
        <v>4</v>
      </c>
      <c r="J92" s="858"/>
      <c r="K92" s="858"/>
      <c r="L92" s="163"/>
      <c r="M92" s="163"/>
      <c r="N92" s="583"/>
      <c r="O92" s="584">
        <f>SUM(O82:O91)</f>
        <v>200</v>
      </c>
      <c r="AJ92" s="859" t="s">
        <v>270</v>
      </c>
      <c r="AK92" s="859"/>
      <c r="AL92" s="859"/>
      <c r="AN92" s="72"/>
    </row>
    <row r="93" spans="1:40" s="1" customFormat="1" ht="12.75" customHeight="1">
      <c r="A93" s="35"/>
      <c r="C93" s="4" t="s">
        <v>271</v>
      </c>
      <c r="D93" s="585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860" t="s">
        <v>272</v>
      </c>
      <c r="V93" s="860"/>
      <c r="W93" s="860"/>
      <c r="X93" s="860"/>
      <c r="Y93" s="860"/>
      <c r="Z93" s="860"/>
      <c r="AA93" s="860"/>
      <c r="AB93" s="860"/>
      <c r="AC93" s="860"/>
      <c r="AD93" s="860"/>
      <c r="AE93" s="860"/>
      <c r="AF93" s="860"/>
      <c r="AG93" s="860"/>
      <c r="AH93" s="860"/>
      <c r="AI93" s="860"/>
      <c r="AJ93" s="860"/>
      <c r="AK93" s="860"/>
      <c r="AL93" s="860"/>
      <c r="AM93" s="860"/>
      <c r="AN93" s="860"/>
    </row>
    <row r="94" spans="1:40" s="1" customFormat="1" ht="15.75" customHeight="1">
      <c r="A94" s="35"/>
      <c r="C94" s="160"/>
      <c r="D94" s="75"/>
      <c r="E94" s="75"/>
      <c r="F94" s="75"/>
      <c r="G94" s="75"/>
      <c r="H94" s="75"/>
      <c r="I94" s="73"/>
      <c r="J94" s="73"/>
      <c r="K94" s="163"/>
      <c r="L94" s="163"/>
      <c r="M94" s="163"/>
      <c r="N94" s="164"/>
      <c r="O94" s="159"/>
      <c r="P94" s="159"/>
      <c r="Q94" s="159"/>
      <c r="R94" s="159"/>
      <c r="S94" s="159"/>
      <c r="T94" s="159"/>
      <c r="U94" s="159"/>
      <c r="V94" s="159"/>
      <c r="W94" s="159"/>
      <c r="X94" s="159"/>
      <c r="Y94" s="159"/>
      <c r="Z94" s="159"/>
      <c r="AA94" s="159"/>
      <c r="AB94" s="159"/>
      <c r="AC94" s="159"/>
      <c r="AD94" s="72"/>
      <c r="AE94" s="35"/>
      <c r="AF94" s="35"/>
      <c r="AG94" s="72"/>
      <c r="AH94" s="35"/>
      <c r="AI94" s="72"/>
      <c r="AJ94" s="72"/>
      <c r="AK94" s="35"/>
      <c r="AL94" s="160"/>
      <c r="AM94" s="159"/>
      <c r="AN94" s="72"/>
    </row>
    <row r="95" spans="1:40" s="1" customFormat="1" ht="15.75" customHeight="1">
      <c r="A95" s="35"/>
      <c r="C95" s="75"/>
      <c r="D95" s="75"/>
      <c r="E95" s="75"/>
      <c r="F95" s="75"/>
      <c r="G95" s="75"/>
      <c r="H95" s="75"/>
      <c r="I95" s="73"/>
      <c r="J95" s="73"/>
      <c r="K95" s="622" t="s">
        <v>290</v>
      </c>
      <c r="L95" s="622"/>
      <c r="M95" s="622"/>
      <c r="N95" s="622"/>
      <c r="O95" s="622"/>
      <c r="P95" s="622"/>
      <c r="Q95" s="622"/>
      <c r="R95" s="622"/>
      <c r="S95" s="622"/>
      <c r="T95" s="622"/>
      <c r="U95" s="622"/>
      <c r="V95" s="622"/>
      <c r="W95" s="622"/>
      <c r="X95" s="622"/>
      <c r="Y95" s="622"/>
      <c r="Z95" s="622"/>
      <c r="AA95" s="622"/>
      <c r="AB95" s="622"/>
      <c r="AC95" s="622"/>
      <c r="AD95" s="622"/>
      <c r="AE95" s="622"/>
      <c r="AF95" s="622"/>
      <c r="AG95" s="622"/>
      <c r="AH95" s="622"/>
      <c r="AI95" s="622"/>
      <c r="AJ95" s="622"/>
      <c r="AK95" s="622"/>
      <c r="AL95" s="622"/>
      <c r="AM95" s="194"/>
      <c r="AN95" s="194"/>
    </row>
    <row r="96" spans="1:41" s="10" customFormat="1" ht="12.75" customHeight="1">
      <c r="A96" s="35"/>
      <c r="C96" s="75"/>
      <c r="D96" s="75"/>
      <c r="E96" s="75"/>
      <c r="F96" s="75"/>
      <c r="G96" s="75"/>
      <c r="H96" s="75"/>
      <c r="I96" s="73"/>
      <c r="J96" s="73"/>
      <c r="K96" s="76"/>
      <c r="L96" s="76"/>
      <c r="M96" s="76"/>
      <c r="N96" s="77"/>
      <c r="O96" s="78"/>
      <c r="P96" s="78"/>
      <c r="Q96" s="78"/>
      <c r="R96" s="78"/>
      <c r="S96" s="78"/>
      <c r="T96" s="78"/>
      <c r="U96" s="78"/>
      <c r="V96" s="78"/>
      <c r="W96" s="78"/>
      <c r="X96" s="78"/>
      <c r="Y96" s="78"/>
      <c r="Z96" s="78"/>
      <c r="AA96" s="78"/>
      <c r="AB96" s="78"/>
      <c r="AC96" s="78"/>
      <c r="AD96" s="74"/>
      <c r="AE96" s="79"/>
      <c r="AF96" s="79"/>
      <c r="AG96" s="74"/>
      <c r="AH96" s="79"/>
      <c r="AI96" s="74"/>
      <c r="AJ96" s="35"/>
      <c r="AK96" s="72"/>
      <c r="AO96" s="11"/>
    </row>
    <row r="97" spans="2:65" s="430" customFormat="1" ht="18.75" customHeight="1">
      <c r="B97" s="431"/>
      <c r="C97" s="432"/>
      <c r="D97" s="432"/>
      <c r="E97" s="432"/>
      <c r="F97" s="432"/>
      <c r="G97" s="432"/>
      <c r="H97" s="432"/>
      <c r="I97" s="432"/>
      <c r="J97" s="432"/>
      <c r="K97" s="432"/>
      <c r="L97" s="432"/>
      <c r="M97" s="432"/>
      <c r="N97" s="432"/>
      <c r="O97" s="433"/>
      <c r="P97" s="432"/>
      <c r="Q97" s="620" t="s">
        <v>199</v>
      </c>
      <c r="R97" s="620"/>
      <c r="S97" s="620"/>
      <c r="T97" s="620"/>
      <c r="U97" s="620"/>
      <c r="V97" s="620"/>
      <c r="W97" s="620"/>
      <c r="X97" s="620"/>
      <c r="Y97" s="620"/>
      <c r="Z97" s="620"/>
      <c r="AA97" s="620"/>
      <c r="AB97" s="620"/>
      <c r="AC97" s="434"/>
      <c r="AD97" s="434"/>
      <c r="AE97" s="453"/>
      <c r="AF97" s="453"/>
      <c r="AG97" s="442" t="s">
        <v>192</v>
      </c>
      <c r="AH97" s="625" t="s">
        <v>201</v>
      </c>
      <c r="AI97" s="625"/>
      <c r="AJ97" s="625"/>
      <c r="AK97" s="625"/>
      <c r="AL97" s="625"/>
      <c r="AM97" s="435" t="s">
        <v>192</v>
      </c>
      <c r="AN97" s="436"/>
      <c r="AO97" s="436"/>
      <c r="AP97" s="436"/>
      <c r="AQ97" s="436"/>
      <c r="AR97" s="436"/>
      <c r="AS97" s="436"/>
      <c r="AT97" s="432"/>
      <c r="BL97" s="432"/>
      <c r="BM97" s="432"/>
    </row>
    <row r="98" spans="2:65" s="430" customFormat="1" ht="18.75" customHeight="1">
      <c r="B98" s="439" t="s">
        <v>193</v>
      </c>
      <c r="C98" s="440"/>
      <c r="D98" s="441" t="s">
        <v>192</v>
      </c>
      <c r="E98" s="623" t="s">
        <v>194</v>
      </c>
      <c r="F98" s="623"/>
      <c r="G98" s="623"/>
      <c r="H98" s="623"/>
      <c r="I98" s="623"/>
      <c r="J98" s="623"/>
      <c r="K98" s="623"/>
      <c r="L98" s="475"/>
      <c r="M98" s="475"/>
      <c r="N98" s="442" t="s">
        <v>192</v>
      </c>
      <c r="O98" s="444"/>
      <c r="P98" s="444"/>
      <c r="Q98" s="444"/>
      <c r="R98" s="444"/>
      <c r="S98" s="455"/>
      <c r="V98" s="443"/>
      <c r="W98" s="439"/>
      <c r="X98" s="439"/>
      <c r="Y98" s="439"/>
      <c r="Z98" s="439"/>
      <c r="AA98" s="439"/>
      <c r="AB98" s="439"/>
      <c r="AC98" s="443"/>
      <c r="AD98" s="443"/>
      <c r="AE98" s="624" t="s">
        <v>29</v>
      </c>
      <c r="AF98" s="624"/>
      <c r="AG98" s="445"/>
      <c r="AH98" s="443"/>
      <c r="AI98" s="443"/>
      <c r="AJ98" s="443" t="s">
        <v>30</v>
      </c>
      <c r="AK98" s="443"/>
      <c r="AL98" s="445"/>
      <c r="AM98" s="446"/>
      <c r="AN98" s="446"/>
      <c r="AO98" s="446"/>
      <c r="AP98" s="446"/>
      <c r="AQ98" s="446"/>
      <c r="AR98" s="446"/>
      <c r="AS98" s="446"/>
      <c r="AT98" s="443"/>
      <c r="BL98" s="443"/>
      <c r="BM98" s="443"/>
    </row>
    <row r="99" spans="2:65" s="430" customFormat="1" ht="15" customHeight="1">
      <c r="B99" s="438"/>
      <c r="C99" s="444" t="s">
        <v>29</v>
      </c>
      <c r="D99" s="448"/>
      <c r="E99" s="448"/>
      <c r="F99" s="449"/>
      <c r="G99" s="443" t="s">
        <v>30</v>
      </c>
      <c r="H99" s="443"/>
      <c r="I99" s="449"/>
      <c r="J99" s="449"/>
      <c r="K99" s="450"/>
      <c r="L99" s="450"/>
      <c r="M99" s="450"/>
      <c r="N99" s="451"/>
      <c r="O99" s="443"/>
      <c r="P99" s="443"/>
      <c r="Q99" s="445"/>
      <c r="R99" s="443"/>
      <c r="S99" s="452"/>
      <c r="V99" s="443"/>
      <c r="W99" s="439"/>
      <c r="X99" s="439"/>
      <c r="Y99" s="439"/>
      <c r="Z99" s="439"/>
      <c r="AA99" s="439"/>
      <c r="AB99" s="439"/>
      <c r="AC99" s="443"/>
      <c r="AD99" s="443"/>
      <c r="AE99" s="444"/>
      <c r="AF99" s="443"/>
      <c r="AG99" s="445"/>
      <c r="AH99" s="443"/>
      <c r="AI99" s="443"/>
      <c r="AJ99" s="443"/>
      <c r="AK99" s="443"/>
      <c r="AL99" s="445"/>
      <c r="AM99" s="446"/>
      <c r="AN99" s="446"/>
      <c r="AO99" s="446"/>
      <c r="AP99" s="446"/>
      <c r="AQ99" s="446"/>
      <c r="AR99" s="446"/>
      <c r="AS99" s="446"/>
      <c r="AT99" s="443"/>
      <c r="BL99" s="443"/>
      <c r="BM99" s="443"/>
    </row>
    <row r="100" spans="2:65" s="430" customFormat="1" ht="18" customHeight="1">
      <c r="B100" s="438"/>
      <c r="C100" s="439"/>
      <c r="D100" s="443"/>
      <c r="E100" s="449"/>
      <c r="F100" s="450"/>
      <c r="G100" s="445"/>
      <c r="H100" s="445"/>
      <c r="I100" s="445"/>
      <c r="J100" s="445"/>
      <c r="K100" s="445"/>
      <c r="L100" s="445"/>
      <c r="M100" s="445"/>
      <c r="N100" s="445"/>
      <c r="O100" s="452"/>
      <c r="P100" s="452"/>
      <c r="Q100" s="620" t="s">
        <v>200</v>
      </c>
      <c r="R100" s="620"/>
      <c r="S100" s="620"/>
      <c r="T100" s="620"/>
      <c r="U100" s="620"/>
      <c r="V100" s="620"/>
      <c r="W100" s="620"/>
      <c r="X100" s="620"/>
      <c r="Y100" s="620"/>
      <c r="Z100" s="620"/>
      <c r="AA100" s="620"/>
      <c r="AB100" s="620"/>
      <c r="AC100" s="453"/>
      <c r="AD100" s="453"/>
      <c r="AE100" s="453"/>
      <c r="AF100" s="453"/>
      <c r="AG100" s="442" t="s">
        <v>192</v>
      </c>
      <c r="AH100" s="625" t="s">
        <v>202</v>
      </c>
      <c r="AI100" s="625"/>
      <c r="AJ100" s="625"/>
      <c r="AK100" s="625"/>
      <c r="AL100" s="625"/>
      <c r="AM100" s="442" t="s">
        <v>192</v>
      </c>
      <c r="AN100" s="446"/>
      <c r="AO100" s="446"/>
      <c r="AP100" s="446"/>
      <c r="AQ100" s="446"/>
      <c r="AR100" s="446"/>
      <c r="AS100" s="446"/>
      <c r="AT100" s="443"/>
      <c r="BL100" s="443"/>
      <c r="BM100" s="443"/>
    </row>
    <row r="101" spans="2:65" s="430" customFormat="1" ht="18.75" customHeight="1">
      <c r="B101" s="438"/>
      <c r="C101" s="447"/>
      <c r="D101" s="448"/>
      <c r="E101" s="448"/>
      <c r="F101" s="449"/>
      <c r="G101" s="449"/>
      <c r="H101" s="449"/>
      <c r="I101" s="449"/>
      <c r="J101" s="449"/>
      <c r="K101" s="454"/>
      <c r="L101" s="454"/>
      <c r="M101" s="454"/>
      <c r="N101" s="771"/>
      <c r="O101" s="771"/>
      <c r="P101" s="771"/>
      <c r="Q101" s="771"/>
      <c r="R101" s="771"/>
      <c r="S101" s="455"/>
      <c r="V101" s="456"/>
      <c r="W101" s="439"/>
      <c r="X101" s="439"/>
      <c r="Y101" s="439"/>
      <c r="Z101" s="439"/>
      <c r="AA101" s="439"/>
      <c r="AB101" s="439"/>
      <c r="AC101" s="443"/>
      <c r="AD101" s="443"/>
      <c r="AE101" s="624" t="s">
        <v>29</v>
      </c>
      <c r="AF101" s="624"/>
      <c r="AG101" s="445"/>
      <c r="AH101" s="443"/>
      <c r="AI101" s="443"/>
      <c r="AJ101" s="443" t="s">
        <v>30</v>
      </c>
      <c r="AK101" s="443"/>
      <c r="AL101" s="445"/>
      <c r="AM101" s="446"/>
      <c r="AN101" s="446"/>
      <c r="AO101" s="446"/>
      <c r="AP101" s="446"/>
      <c r="AQ101" s="446"/>
      <c r="AR101" s="446"/>
      <c r="AS101" s="446"/>
      <c r="AT101" s="443"/>
      <c r="BL101" s="443"/>
      <c r="BM101" s="443"/>
    </row>
    <row r="102" spans="1:65" s="430" customFormat="1" ht="15.75" customHeight="1">
      <c r="A102" s="437"/>
      <c r="B102" s="438"/>
      <c r="C102" s="447"/>
      <c r="D102" s="448"/>
      <c r="E102" s="448"/>
      <c r="F102" s="449"/>
      <c r="G102" s="444"/>
      <c r="H102" s="444"/>
      <c r="I102" s="449"/>
      <c r="J102" s="449"/>
      <c r="K102" s="454"/>
      <c r="L102" s="454"/>
      <c r="M102" s="454"/>
      <c r="N102" s="444"/>
      <c r="O102" s="444"/>
      <c r="Q102" s="444"/>
      <c r="R102" s="444"/>
      <c r="S102" s="455"/>
      <c r="V102" s="443"/>
      <c r="W102" s="439"/>
      <c r="X102" s="439"/>
      <c r="Y102" s="439"/>
      <c r="Z102" s="439"/>
      <c r="AA102" s="439"/>
      <c r="AB102" s="439"/>
      <c r="AC102" s="443"/>
      <c r="AD102" s="443"/>
      <c r="AE102" s="444"/>
      <c r="AF102" s="443"/>
      <c r="AG102" s="445"/>
      <c r="AH102" s="443"/>
      <c r="AI102" s="443"/>
      <c r="AJ102" s="443"/>
      <c r="AK102" s="443"/>
      <c r="AL102" s="445"/>
      <c r="AM102" s="446"/>
      <c r="AN102" s="446"/>
      <c r="AO102" s="446"/>
      <c r="AP102" s="446"/>
      <c r="AQ102" s="446"/>
      <c r="AR102" s="446"/>
      <c r="AS102" s="446"/>
      <c r="AT102" s="443"/>
      <c r="BL102" s="443"/>
      <c r="BM102" s="443"/>
    </row>
    <row r="103" spans="2:65" s="430" customFormat="1" ht="18" customHeight="1">
      <c r="B103" s="438"/>
      <c r="C103" s="439"/>
      <c r="D103" s="443"/>
      <c r="E103" s="449"/>
      <c r="F103" s="450"/>
      <c r="G103" s="445"/>
      <c r="H103" s="445"/>
      <c r="I103" s="445"/>
      <c r="J103" s="445"/>
      <c r="K103" s="445"/>
      <c r="L103" s="445"/>
      <c r="M103" s="445"/>
      <c r="N103" s="445"/>
      <c r="O103" s="443"/>
      <c r="P103" s="452"/>
      <c r="Q103" s="620" t="s">
        <v>195</v>
      </c>
      <c r="R103" s="620"/>
      <c r="S103" s="620"/>
      <c r="T103" s="620"/>
      <c r="U103" s="620"/>
      <c r="V103" s="620"/>
      <c r="W103" s="620"/>
      <c r="X103" s="620"/>
      <c r="Y103" s="620"/>
      <c r="Z103" s="620"/>
      <c r="AA103" s="620"/>
      <c r="AB103" s="620"/>
      <c r="AC103" s="453"/>
      <c r="AD103" s="453"/>
      <c r="AE103" s="453"/>
      <c r="AF103" s="453"/>
      <c r="AG103" s="442" t="s">
        <v>192</v>
      </c>
      <c r="AH103" s="625" t="s">
        <v>196</v>
      </c>
      <c r="AI103" s="625"/>
      <c r="AJ103" s="625"/>
      <c r="AK103" s="625"/>
      <c r="AL103" s="625"/>
      <c r="AM103" s="442" t="s">
        <v>192</v>
      </c>
      <c r="AN103" s="446"/>
      <c r="AO103" s="446"/>
      <c r="AP103" s="446"/>
      <c r="AQ103" s="446"/>
      <c r="AR103" s="446"/>
      <c r="AS103" s="446"/>
      <c r="AT103" s="443"/>
      <c r="BL103" s="443"/>
      <c r="BM103" s="443"/>
    </row>
    <row r="104" spans="2:65" s="430" customFormat="1" ht="15">
      <c r="B104" s="438"/>
      <c r="Q104" s="621" t="s">
        <v>197</v>
      </c>
      <c r="R104" s="621"/>
      <c r="S104" s="621"/>
      <c r="T104" s="621"/>
      <c r="U104" s="621"/>
      <c r="V104" s="621"/>
      <c r="W104" s="439"/>
      <c r="X104" s="439"/>
      <c r="Y104" s="439"/>
      <c r="Z104" s="439"/>
      <c r="AA104" s="439"/>
      <c r="AB104" s="439"/>
      <c r="AC104" s="443"/>
      <c r="AD104" s="443"/>
      <c r="AE104" s="624" t="s">
        <v>29</v>
      </c>
      <c r="AF104" s="624"/>
      <c r="AG104" s="445"/>
      <c r="AH104" s="443"/>
      <c r="AI104" s="443"/>
      <c r="AJ104" s="443" t="s">
        <v>30</v>
      </c>
      <c r="AK104" s="443"/>
      <c r="AL104" s="445"/>
      <c r="AM104" s="446"/>
      <c r="AN104" s="446"/>
      <c r="AO104" s="446"/>
      <c r="AP104" s="446"/>
      <c r="AQ104" s="446"/>
      <c r="AR104" s="446"/>
      <c r="AS104" s="446"/>
      <c r="AT104" s="443"/>
      <c r="BL104" s="443"/>
      <c r="BM104" s="443"/>
    </row>
  </sheetData>
  <sheetProtection/>
  <mergeCells count="211">
    <mergeCell ref="E7:H7"/>
    <mergeCell ref="J7:P7"/>
    <mergeCell ref="E8:H8"/>
    <mergeCell ref="J8:N8"/>
    <mergeCell ref="A5:B5"/>
    <mergeCell ref="D5:H5"/>
    <mergeCell ref="J5:M5"/>
    <mergeCell ref="C6:H6"/>
    <mergeCell ref="J6:U6"/>
    <mergeCell ref="I92:K92"/>
    <mergeCell ref="AJ92:AL92"/>
    <mergeCell ref="U93:AN93"/>
    <mergeCell ref="U89:V91"/>
    <mergeCell ref="Q90:T90"/>
    <mergeCell ref="D91:G91"/>
    <mergeCell ref="K91:M91"/>
    <mergeCell ref="Q91:T91"/>
    <mergeCell ref="B89:B91"/>
    <mergeCell ref="C89:C91"/>
    <mergeCell ref="D89:G89"/>
    <mergeCell ref="K89:M89"/>
    <mergeCell ref="D90:G90"/>
    <mergeCell ref="K90:M90"/>
    <mergeCell ref="U86:V88"/>
    <mergeCell ref="K87:M87"/>
    <mergeCell ref="Q87:T87"/>
    <mergeCell ref="K88:M88"/>
    <mergeCell ref="Q88:T88"/>
    <mergeCell ref="B86:B88"/>
    <mergeCell ref="C86:C88"/>
    <mergeCell ref="D86:G88"/>
    <mergeCell ref="K86:M86"/>
    <mergeCell ref="B84:B85"/>
    <mergeCell ref="C84:C85"/>
    <mergeCell ref="D84:G85"/>
    <mergeCell ref="K84:M84"/>
    <mergeCell ref="K85:M85"/>
    <mergeCell ref="Q82:T82"/>
    <mergeCell ref="U82:V85"/>
    <mergeCell ref="K83:M83"/>
    <mergeCell ref="Q83:T83"/>
    <mergeCell ref="Q84:T84"/>
    <mergeCell ref="Q85:T85"/>
    <mergeCell ref="K81:M81"/>
    <mergeCell ref="B82:B83"/>
    <mergeCell ref="C82:C83"/>
    <mergeCell ref="D82:G83"/>
    <mergeCell ref="K82:M82"/>
    <mergeCell ref="AK79:AL79"/>
    <mergeCell ref="AM79:AN79"/>
    <mergeCell ref="D80:G80"/>
    <mergeCell ref="Q80:T80"/>
    <mergeCell ref="AF80:AH80"/>
    <mergeCell ref="AI80:AJ80"/>
    <mergeCell ref="AK80:AL80"/>
    <mergeCell ref="AM80:AN80"/>
    <mergeCell ref="N79:O80"/>
    <mergeCell ref="U79:V79"/>
    <mergeCell ref="AF79:AH79"/>
    <mergeCell ref="AI79:AJ79"/>
    <mergeCell ref="A1:AR1"/>
    <mergeCell ref="F10:M12"/>
    <mergeCell ref="G14:H14"/>
    <mergeCell ref="I14:J14"/>
    <mergeCell ref="G13:M13"/>
    <mergeCell ref="K14:L14"/>
    <mergeCell ref="AE13:AH13"/>
    <mergeCell ref="A2:AL2"/>
    <mergeCell ref="C3:T3"/>
    <mergeCell ref="C4:T4"/>
    <mergeCell ref="AE104:AF104"/>
    <mergeCell ref="N101:R101"/>
    <mergeCell ref="A21:C21"/>
    <mergeCell ref="A23:C23"/>
    <mergeCell ref="A24:AL24"/>
    <mergeCell ref="AI65:AL65"/>
    <mergeCell ref="B78:O78"/>
    <mergeCell ref="Q78:AN78"/>
    <mergeCell ref="D79:G79"/>
    <mergeCell ref="I79:M80"/>
    <mergeCell ref="AI66:AL66"/>
    <mergeCell ref="AI67:AL67"/>
    <mergeCell ref="I74:N74"/>
    <mergeCell ref="S74:U74"/>
    <mergeCell ref="O67:V67"/>
    <mergeCell ref="AK74:AN74"/>
    <mergeCell ref="AK75:AN75"/>
    <mergeCell ref="AF74:AJ74"/>
    <mergeCell ref="AH97:AL97"/>
    <mergeCell ref="AI68:AL68"/>
    <mergeCell ref="AI69:AL69"/>
    <mergeCell ref="AI70:AL70"/>
    <mergeCell ref="AI71:AL71"/>
    <mergeCell ref="AE68:AH68"/>
    <mergeCell ref="AE69:AH69"/>
    <mergeCell ref="AE70:AH70"/>
    <mergeCell ref="AE71:AH71"/>
    <mergeCell ref="AG73:AK73"/>
    <mergeCell ref="AE64:AH64"/>
    <mergeCell ref="AE65:AH65"/>
    <mergeCell ref="AE66:AH66"/>
    <mergeCell ref="AE67:AH67"/>
    <mergeCell ref="F64:N64"/>
    <mergeCell ref="I75:N75"/>
    <mergeCell ref="O75:R75"/>
    <mergeCell ref="S75:U75"/>
    <mergeCell ref="O74:R74"/>
    <mergeCell ref="O64:V64"/>
    <mergeCell ref="E74:H74"/>
    <mergeCell ref="E75:H75"/>
    <mergeCell ref="AF75:AJ75"/>
    <mergeCell ref="I73:O73"/>
    <mergeCell ref="A60:C60"/>
    <mergeCell ref="F72:N72"/>
    <mergeCell ref="O72:V72"/>
    <mergeCell ref="A63:C63"/>
    <mergeCell ref="A61:C61"/>
    <mergeCell ref="O71:V71"/>
    <mergeCell ref="F67:N67"/>
    <mergeCell ref="O66:V66"/>
    <mergeCell ref="W11:AD11"/>
    <mergeCell ref="A10:A16"/>
    <mergeCell ref="W12:AD12"/>
    <mergeCell ref="N10:N16"/>
    <mergeCell ref="O10:V12"/>
    <mergeCell ref="V13:V16"/>
    <mergeCell ref="U13:U16"/>
    <mergeCell ref="S13:S16"/>
    <mergeCell ref="C10:C16"/>
    <mergeCell ref="D10:E12"/>
    <mergeCell ref="AI64:AL64"/>
    <mergeCell ref="AM11:AN11"/>
    <mergeCell ref="AM15:AM16"/>
    <mergeCell ref="AM14:AN14"/>
    <mergeCell ref="AM12:AN12"/>
    <mergeCell ref="AI13:AL13"/>
    <mergeCell ref="A55:AL55"/>
    <mergeCell ref="A57:C57"/>
    <mergeCell ref="A59:C59"/>
    <mergeCell ref="K15:K16"/>
    <mergeCell ref="A62:C62"/>
    <mergeCell ref="AF15:AF16"/>
    <mergeCell ref="AG15:AG16"/>
    <mergeCell ref="AH15:AH16"/>
    <mergeCell ref="T13:T16"/>
    <mergeCell ref="A30:C30"/>
    <mergeCell ref="A28:C28"/>
    <mergeCell ref="D13:D16"/>
    <mergeCell ref="E13:E16"/>
    <mergeCell ref="F13:F16"/>
    <mergeCell ref="AE11:AL11"/>
    <mergeCell ref="AE12:AL12"/>
    <mergeCell ref="AE14:AE16"/>
    <mergeCell ref="AF14:AH14"/>
    <mergeCell ref="AJ14:AL14"/>
    <mergeCell ref="AL15:AL16"/>
    <mergeCell ref="AJ15:AJ16"/>
    <mergeCell ref="AK15:AK16"/>
    <mergeCell ref="A52:C52"/>
    <mergeCell ref="A54:C54"/>
    <mergeCell ref="A18:AL18"/>
    <mergeCell ref="B10:B16"/>
    <mergeCell ref="AE10:AL10"/>
    <mergeCell ref="W14:Z14"/>
    <mergeCell ref="AA14:AD14"/>
    <mergeCell ref="R13:R16"/>
    <mergeCell ref="W15:W16"/>
    <mergeCell ref="AA15:AA16"/>
    <mergeCell ref="Q13:Q16"/>
    <mergeCell ref="A19:AL19"/>
    <mergeCell ref="AI14:AI16"/>
    <mergeCell ref="A44:AL44"/>
    <mergeCell ref="AB15:AD15"/>
    <mergeCell ref="X15:Z15"/>
    <mergeCell ref="L15:L16"/>
    <mergeCell ref="M14:M16"/>
    <mergeCell ref="G15:G16"/>
    <mergeCell ref="H15:H16"/>
    <mergeCell ref="D64:E71"/>
    <mergeCell ref="F71:N71"/>
    <mergeCell ref="O13:O16"/>
    <mergeCell ref="P13:P16"/>
    <mergeCell ref="I15:I16"/>
    <mergeCell ref="J15:J16"/>
    <mergeCell ref="A31:AL31"/>
    <mergeCell ref="A34:C34"/>
    <mergeCell ref="A36:C36"/>
    <mergeCell ref="A37:AL37"/>
    <mergeCell ref="O70:V70"/>
    <mergeCell ref="F69:N69"/>
    <mergeCell ref="F70:N70"/>
    <mergeCell ref="F68:N68"/>
    <mergeCell ref="O68:V68"/>
    <mergeCell ref="O69:V69"/>
    <mergeCell ref="F65:N65"/>
    <mergeCell ref="F66:N66"/>
    <mergeCell ref="O65:V65"/>
    <mergeCell ref="Q97:AB97"/>
    <mergeCell ref="Q103:AB103"/>
    <mergeCell ref="Q104:V104"/>
    <mergeCell ref="K95:AL95"/>
    <mergeCell ref="E98:K98"/>
    <mergeCell ref="AE98:AF98"/>
    <mergeCell ref="AH100:AL100"/>
    <mergeCell ref="Q100:AB100"/>
    <mergeCell ref="AH103:AL103"/>
    <mergeCell ref="AE101:AF101"/>
    <mergeCell ref="A39:C39"/>
    <mergeCell ref="A41:C41"/>
    <mergeCell ref="A42:C42"/>
    <mergeCell ref="A43:AL43"/>
  </mergeCells>
  <printOptions/>
  <pageMargins left="0.7874015748031497" right="0" top="0.1968503937007874" bottom="0.1968503937007874" header="0" footer="0"/>
  <pageSetup fitToHeight="3" fitToWidth="1" horizontalDpi="300" verticalDpi="300" orientation="landscape" paperSize="9" scale="52" r:id="rId2"/>
  <rowBreaks count="1" manualBreakCount="1">
    <brk id="11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P95"/>
  <sheetViews>
    <sheetView zoomScale="60" zoomScaleNormal="60" zoomScalePageLayoutView="0" workbookViewId="0" topLeftCell="A34">
      <selection activeCell="I46" sqref="I46"/>
    </sheetView>
  </sheetViews>
  <sheetFormatPr defaultColWidth="8.875" defaultRowHeight="12.75"/>
  <cols>
    <col min="1" max="1" width="4.125" style="286" customWidth="1"/>
    <col min="2" max="2" width="22.875" style="286" customWidth="1"/>
    <col min="3" max="3" width="8.875" style="286" hidden="1" customWidth="1"/>
    <col min="4" max="4" width="27.375" style="286" customWidth="1"/>
    <col min="5" max="16384" width="8.875" style="286" customWidth="1"/>
  </cols>
  <sheetData>
    <row r="1" spans="1:67" s="252" customFormat="1" ht="30" customHeight="1" thickBot="1">
      <c r="A1" s="232"/>
      <c r="B1" s="233" t="s">
        <v>86</v>
      </c>
      <c r="C1" s="234" t="s">
        <v>85</v>
      </c>
      <c r="D1" s="235" t="s">
        <v>73</v>
      </c>
      <c r="E1" s="236">
        <v>1.5</v>
      </c>
      <c r="F1" s="237">
        <f aca="true" t="shared" si="0" ref="F1:F9">E1*36</f>
        <v>54</v>
      </c>
      <c r="G1" s="238">
        <f aca="true" t="shared" si="1" ref="G1:G9">J1+I1+H1</f>
        <v>36</v>
      </c>
      <c r="H1" s="239">
        <f>U1*18+U1*18+AC1*18+AG1*18+AK1*18+AO1*18+AS1*18+AW1*9</f>
        <v>0</v>
      </c>
      <c r="I1" s="239">
        <v>36</v>
      </c>
      <c r="J1" s="239"/>
      <c r="K1" s="240">
        <f aca="true" t="shared" si="2" ref="K1:K9">F1-G1</f>
        <v>18</v>
      </c>
      <c r="L1" s="241"/>
      <c r="M1" s="242"/>
      <c r="N1" s="243">
        <v>1</v>
      </c>
      <c r="O1" s="243"/>
      <c r="P1" s="243"/>
      <c r="Q1" s="243"/>
      <c r="R1" s="243"/>
      <c r="S1" s="244"/>
      <c r="T1" s="245">
        <v>2</v>
      </c>
      <c r="U1" s="246"/>
      <c r="V1" s="246">
        <v>2</v>
      </c>
      <c r="W1" s="247"/>
      <c r="X1" s="248"/>
      <c r="Y1" s="246"/>
      <c r="Z1" s="246"/>
      <c r="AA1" s="244"/>
      <c r="AB1" s="249"/>
      <c r="AC1" s="243"/>
      <c r="AD1" s="243"/>
      <c r="AE1" s="250"/>
      <c r="AF1" s="251"/>
      <c r="AG1" s="243"/>
      <c r="AH1" s="243"/>
      <c r="AI1" s="247"/>
      <c r="AJ1" s="241"/>
      <c r="AK1" s="243"/>
      <c r="AL1" s="243"/>
      <c r="AM1" s="250"/>
      <c r="AN1" s="243"/>
      <c r="AO1" s="243"/>
      <c r="AP1" s="243"/>
      <c r="AQ1" s="244"/>
      <c r="AR1" s="249"/>
      <c r="AS1" s="243"/>
      <c r="AT1" s="243"/>
      <c r="AU1" s="250"/>
      <c r="AV1" s="243"/>
      <c r="AW1" s="243"/>
      <c r="AX1" s="243"/>
      <c r="AY1" s="247"/>
      <c r="AZ1" s="248"/>
      <c r="BA1" s="246"/>
      <c r="BB1" s="246"/>
      <c r="BC1" s="244"/>
      <c r="BD1" s="248"/>
      <c r="BE1" s="246"/>
      <c r="BF1" s="246"/>
      <c r="BG1" s="244"/>
      <c r="BH1" s="241"/>
      <c r="BI1" s="243"/>
      <c r="BJ1" s="243"/>
      <c r="BK1" s="244"/>
      <c r="BL1" s="241"/>
      <c r="BM1" s="243"/>
      <c r="BN1" s="243"/>
      <c r="BO1" s="244"/>
    </row>
    <row r="2" spans="1:67" s="231" customFormat="1" ht="30" customHeight="1" thickBot="1" thickTop="1">
      <c r="A2" s="145"/>
      <c r="B2" s="329" t="s">
        <v>129</v>
      </c>
      <c r="C2" s="330" t="s">
        <v>85</v>
      </c>
      <c r="D2" s="331" t="s">
        <v>70</v>
      </c>
      <c r="E2" s="29">
        <v>3</v>
      </c>
      <c r="F2" s="30">
        <f t="shared" si="0"/>
        <v>108</v>
      </c>
      <c r="G2" s="287">
        <f t="shared" si="1"/>
        <v>54</v>
      </c>
      <c r="H2" s="20">
        <v>18</v>
      </c>
      <c r="I2" s="20">
        <v>36</v>
      </c>
      <c r="J2" s="20"/>
      <c r="K2" s="19">
        <f t="shared" si="2"/>
        <v>54</v>
      </c>
      <c r="L2" s="89">
        <v>1</v>
      </c>
      <c r="M2" s="296"/>
      <c r="N2" s="22"/>
      <c r="O2" s="22"/>
      <c r="P2" s="22"/>
      <c r="Q2" s="22"/>
      <c r="R2" s="22"/>
      <c r="S2" s="25"/>
      <c r="T2" s="216">
        <f>SUM(U2:V2)</f>
        <v>3</v>
      </c>
      <c r="U2" s="107">
        <v>1</v>
      </c>
      <c r="V2" s="107">
        <v>2</v>
      </c>
      <c r="W2" s="25"/>
      <c r="X2" s="216"/>
      <c r="Y2" s="107"/>
      <c r="Z2" s="107"/>
      <c r="AA2" s="25"/>
      <c r="AB2" s="90"/>
      <c r="AC2" s="22"/>
      <c r="AD2" s="22"/>
      <c r="AE2" s="226"/>
      <c r="AF2" s="227"/>
      <c r="AG2" s="22"/>
      <c r="AH2" s="22"/>
      <c r="AI2" s="23"/>
      <c r="AJ2" s="89"/>
      <c r="AK2" s="22"/>
      <c r="AL2" s="22"/>
      <c r="AM2" s="226"/>
      <c r="AN2" s="22"/>
      <c r="AO2" s="22"/>
      <c r="AP2" s="22"/>
      <c r="AQ2" s="25"/>
      <c r="AR2" s="90"/>
      <c r="AS2" s="22"/>
      <c r="AT2" s="22"/>
      <c r="AU2" s="226"/>
      <c r="AV2" s="22"/>
      <c r="AW2" s="22"/>
      <c r="AX2" s="22"/>
      <c r="AY2" s="23"/>
      <c r="AZ2" s="216"/>
      <c r="BA2" s="107"/>
      <c r="BB2" s="107"/>
      <c r="BC2" s="25"/>
      <c r="BD2" s="216"/>
      <c r="BE2" s="107"/>
      <c r="BF2" s="107"/>
      <c r="BG2" s="25"/>
      <c r="BH2" s="228"/>
      <c r="BI2" s="229"/>
      <c r="BJ2" s="229"/>
      <c r="BK2" s="230"/>
      <c r="BL2" s="228"/>
      <c r="BM2" s="229"/>
      <c r="BN2" s="229"/>
      <c r="BO2" s="230"/>
    </row>
    <row r="3" spans="1:67" s="231" customFormat="1" ht="66.75" customHeight="1" thickTop="1">
      <c r="A3" s="145"/>
      <c r="B3" s="329" t="s">
        <v>130</v>
      </c>
      <c r="C3" s="330" t="s">
        <v>87</v>
      </c>
      <c r="D3" s="331" t="s">
        <v>50</v>
      </c>
      <c r="E3" s="262">
        <v>6.5</v>
      </c>
      <c r="F3" s="30">
        <f t="shared" si="0"/>
        <v>234</v>
      </c>
      <c r="G3" s="287">
        <f t="shared" si="1"/>
        <v>126</v>
      </c>
      <c r="H3" s="20">
        <v>54</v>
      </c>
      <c r="I3" s="20">
        <v>72</v>
      </c>
      <c r="J3" s="20"/>
      <c r="K3" s="19">
        <f t="shared" si="2"/>
        <v>108</v>
      </c>
      <c r="L3" s="89"/>
      <c r="M3" s="22" t="s">
        <v>83</v>
      </c>
      <c r="N3" s="22">
        <v>1</v>
      </c>
      <c r="O3" s="22"/>
      <c r="P3" s="22"/>
      <c r="Q3" s="22"/>
      <c r="R3" s="22">
        <v>1</v>
      </c>
      <c r="S3" s="25"/>
      <c r="T3" s="216">
        <f aca="true" t="shared" si="3" ref="T3:T9">SUM(U3:W3)</f>
        <v>7</v>
      </c>
      <c r="U3" s="107">
        <v>3</v>
      </c>
      <c r="V3" s="107">
        <v>4</v>
      </c>
      <c r="W3" s="25"/>
      <c r="X3" s="216"/>
      <c r="Y3" s="107"/>
      <c r="Z3" s="107"/>
      <c r="AA3" s="25"/>
      <c r="AB3" s="253"/>
      <c r="AC3" s="131"/>
      <c r="AD3" s="131"/>
      <c r="AE3" s="254"/>
      <c r="AF3" s="131"/>
      <c r="AG3" s="131"/>
      <c r="AH3" s="131"/>
      <c r="AI3" s="132"/>
      <c r="AJ3" s="255"/>
      <c r="AK3" s="28"/>
      <c r="AL3" s="256"/>
      <c r="AM3" s="257"/>
      <c r="AN3" s="258"/>
      <c r="AO3" s="86"/>
      <c r="AP3" s="86"/>
      <c r="AQ3" s="88"/>
      <c r="AR3" s="253"/>
      <c r="AS3" s="131"/>
      <c r="AT3" s="131"/>
      <c r="AU3" s="254"/>
      <c r="AV3" s="253"/>
      <c r="AW3" s="131"/>
      <c r="AX3" s="131"/>
      <c r="AY3" s="132"/>
      <c r="AZ3" s="292"/>
      <c r="BA3" s="292"/>
      <c r="BB3" s="292"/>
      <c r="BC3" s="88"/>
      <c r="BD3" s="292"/>
      <c r="BE3" s="292"/>
      <c r="BF3" s="292"/>
      <c r="BG3" s="88"/>
      <c r="BH3" s="292"/>
      <c r="BI3" s="292"/>
      <c r="BJ3" s="292"/>
      <c r="BK3" s="88"/>
      <c r="BL3" s="292"/>
      <c r="BM3" s="292"/>
      <c r="BN3" s="292"/>
      <c r="BO3" s="88"/>
    </row>
    <row r="4" spans="1:67" s="231" customFormat="1" ht="33" customHeight="1">
      <c r="A4" s="145"/>
      <c r="B4" s="329" t="s">
        <v>81</v>
      </c>
      <c r="C4" s="330" t="s">
        <v>88</v>
      </c>
      <c r="D4" s="331" t="s">
        <v>131</v>
      </c>
      <c r="E4" s="29">
        <v>3</v>
      </c>
      <c r="F4" s="30">
        <f t="shared" si="0"/>
        <v>108</v>
      </c>
      <c r="G4" s="287">
        <f t="shared" si="1"/>
        <v>36</v>
      </c>
      <c r="H4" s="20">
        <v>36</v>
      </c>
      <c r="I4" s="20">
        <f>V4*18+Z4*18+AD4*18+AH4*18+AL4*18+AP4*18+AT4*18+AX4*9</f>
        <v>0</v>
      </c>
      <c r="J4" s="20"/>
      <c r="K4" s="19">
        <f t="shared" si="2"/>
        <v>72</v>
      </c>
      <c r="L4" s="89">
        <v>1</v>
      </c>
      <c r="M4" s="22"/>
      <c r="N4" s="22"/>
      <c r="O4" s="22"/>
      <c r="P4" s="22"/>
      <c r="Q4" s="22"/>
      <c r="R4" s="22"/>
      <c r="S4" s="25"/>
      <c r="T4" s="217">
        <f t="shared" si="3"/>
        <v>2</v>
      </c>
      <c r="U4" s="107">
        <v>2</v>
      </c>
      <c r="V4" s="218"/>
      <c r="W4" s="25"/>
      <c r="X4" s="217"/>
      <c r="Y4" s="107"/>
      <c r="Z4" s="218"/>
      <c r="AA4" s="25"/>
      <c r="AB4" s="24"/>
      <c r="AC4" s="123"/>
      <c r="AD4" s="123"/>
      <c r="AE4" s="124"/>
      <c r="AF4" s="27"/>
      <c r="AG4" s="123"/>
      <c r="AH4" s="123"/>
      <c r="AI4" s="126"/>
      <c r="AJ4" s="26"/>
      <c r="AK4" s="123"/>
      <c r="AL4" s="123"/>
      <c r="AM4" s="124"/>
      <c r="AN4" s="144"/>
      <c r="AO4" s="123"/>
      <c r="AP4" s="128"/>
      <c r="AQ4" s="125"/>
      <c r="AR4" s="24"/>
      <c r="AS4" s="123"/>
      <c r="AT4" s="123"/>
      <c r="AU4" s="124"/>
      <c r="AV4" s="27"/>
      <c r="AW4" s="123"/>
      <c r="AX4" s="123"/>
      <c r="AY4" s="126"/>
      <c r="AZ4" s="217"/>
      <c r="BA4" s="107"/>
      <c r="BB4" s="218"/>
      <c r="BC4" s="25"/>
      <c r="BD4" s="217"/>
      <c r="BE4" s="107"/>
      <c r="BF4" s="218"/>
      <c r="BG4" s="25"/>
      <c r="BH4" s="217"/>
      <c r="BI4" s="107"/>
      <c r="BJ4" s="218"/>
      <c r="BK4" s="25"/>
      <c r="BL4" s="217"/>
      <c r="BM4" s="107"/>
      <c r="BN4" s="218"/>
      <c r="BO4" s="25"/>
    </row>
    <row r="5" spans="1:67" s="231" customFormat="1" ht="33" customHeight="1">
      <c r="A5" s="274"/>
      <c r="B5" s="329"/>
      <c r="C5" s="330"/>
      <c r="D5" s="331" t="s">
        <v>51</v>
      </c>
      <c r="E5" s="29">
        <v>2</v>
      </c>
      <c r="F5" s="30">
        <f t="shared" si="0"/>
        <v>72</v>
      </c>
      <c r="G5" s="287">
        <f t="shared" si="1"/>
        <v>36</v>
      </c>
      <c r="H5" s="20">
        <f>U5*18+Y5*18+AC5*18+AG5*18+AK5*18+AO5*18+AS5*18+AW5*9</f>
        <v>0</v>
      </c>
      <c r="I5" s="20">
        <v>36</v>
      </c>
      <c r="J5" s="20"/>
      <c r="K5" s="19">
        <f t="shared" si="2"/>
        <v>36</v>
      </c>
      <c r="L5" s="89"/>
      <c r="M5" s="22"/>
      <c r="N5" s="22">
        <v>1</v>
      </c>
      <c r="O5" s="22"/>
      <c r="P5" s="22"/>
      <c r="Q5" s="22">
        <v>1</v>
      </c>
      <c r="R5" s="332"/>
      <c r="S5" s="25"/>
      <c r="T5" s="216">
        <f t="shared" si="3"/>
        <v>2</v>
      </c>
      <c r="U5" s="107"/>
      <c r="V5" s="107">
        <v>2</v>
      </c>
      <c r="W5" s="25"/>
      <c r="X5" s="216"/>
      <c r="Y5" s="107"/>
      <c r="Z5" s="107"/>
      <c r="AA5" s="25"/>
      <c r="AB5" s="24"/>
      <c r="AC5" s="123"/>
      <c r="AD5" s="123"/>
      <c r="AE5" s="124"/>
      <c r="AF5" s="12"/>
      <c r="AG5" s="123"/>
      <c r="AH5" s="123"/>
      <c r="AI5" s="126"/>
      <c r="AJ5" s="16"/>
      <c r="AK5" s="123"/>
      <c r="AL5" s="123"/>
      <c r="AM5" s="124"/>
      <c r="AN5" s="263"/>
      <c r="AO5" s="123"/>
      <c r="AP5" s="123"/>
      <c r="AQ5" s="125"/>
      <c r="AR5" s="24"/>
      <c r="AS5" s="123"/>
      <c r="AT5" s="123"/>
      <c r="AU5" s="124"/>
      <c r="AV5" s="27"/>
      <c r="AW5" s="123"/>
      <c r="AX5" s="123"/>
      <c r="AY5" s="126"/>
      <c r="AZ5" s="216"/>
      <c r="BA5" s="107"/>
      <c r="BB5" s="107"/>
      <c r="BC5" s="25"/>
      <c r="BD5" s="216"/>
      <c r="BE5" s="107"/>
      <c r="BF5" s="107"/>
      <c r="BG5" s="25"/>
      <c r="BH5" s="216"/>
      <c r="BI5" s="107"/>
      <c r="BJ5" s="107"/>
      <c r="BK5" s="25"/>
      <c r="BL5" s="216"/>
      <c r="BM5" s="107"/>
      <c r="BN5" s="107"/>
      <c r="BO5" s="25"/>
    </row>
    <row r="6" spans="1:67" s="231" customFormat="1" ht="102.75" customHeight="1" thickBot="1">
      <c r="A6" s="275"/>
      <c r="B6" s="329" t="s">
        <v>132</v>
      </c>
      <c r="C6" s="330" t="s">
        <v>89</v>
      </c>
      <c r="D6" s="331" t="s">
        <v>51</v>
      </c>
      <c r="E6" s="262">
        <v>5</v>
      </c>
      <c r="F6" s="30">
        <f t="shared" si="0"/>
        <v>180</v>
      </c>
      <c r="G6" s="287">
        <f t="shared" si="1"/>
        <v>90</v>
      </c>
      <c r="H6" s="20">
        <f>U6*18+Y6*18+AC6*18+AG6*18+AK6*18+AO6*18+AS6*18+AW6*9</f>
        <v>36</v>
      </c>
      <c r="I6" s="20">
        <v>54</v>
      </c>
      <c r="J6" s="20"/>
      <c r="K6" s="19">
        <f t="shared" si="2"/>
        <v>90</v>
      </c>
      <c r="L6" s="89"/>
      <c r="M6" s="22" t="s">
        <v>83</v>
      </c>
      <c r="N6" s="22">
        <v>1</v>
      </c>
      <c r="O6" s="22"/>
      <c r="P6" s="22"/>
      <c r="Q6" s="22"/>
      <c r="R6" s="296">
        <v>1</v>
      </c>
      <c r="S6" s="25"/>
      <c r="T6" s="216">
        <f t="shared" si="3"/>
        <v>5</v>
      </c>
      <c r="U6" s="107">
        <v>2</v>
      </c>
      <c r="V6" s="107">
        <v>3</v>
      </c>
      <c r="W6" s="25"/>
      <c r="X6" s="216"/>
      <c r="Y6" s="107"/>
      <c r="Z6" s="107"/>
      <c r="AA6" s="25"/>
      <c r="AB6" s="140"/>
      <c r="AC6" s="123"/>
      <c r="AD6" s="123"/>
      <c r="AE6" s="124"/>
      <c r="AF6" s="12"/>
      <c r="AG6" s="128"/>
      <c r="AH6" s="128"/>
      <c r="AI6" s="126"/>
      <c r="AJ6" s="16"/>
      <c r="AK6" s="123"/>
      <c r="AL6" s="123"/>
      <c r="AM6" s="124"/>
      <c r="AN6" s="263"/>
      <c r="AO6" s="123"/>
      <c r="AP6" s="123"/>
      <c r="AQ6" s="125"/>
      <c r="AR6" s="24"/>
      <c r="AS6" s="123"/>
      <c r="AT6" s="123"/>
      <c r="AU6" s="124"/>
      <c r="AV6" s="27"/>
      <c r="AW6" s="123"/>
      <c r="AX6" s="123"/>
      <c r="AY6" s="126"/>
      <c r="AZ6" s="216"/>
      <c r="BA6" s="107"/>
      <c r="BB6" s="107"/>
      <c r="BC6" s="25"/>
      <c r="BD6" s="109"/>
      <c r="BE6" s="107"/>
      <c r="BF6" s="107"/>
      <c r="BG6" s="25"/>
      <c r="BH6" s="216"/>
      <c r="BI6" s="107"/>
      <c r="BJ6" s="107"/>
      <c r="BK6" s="25"/>
      <c r="BL6" s="109"/>
      <c r="BM6" s="107"/>
      <c r="BN6" s="107"/>
      <c r="BO6" s="25"/>
    </row>
    <row r="7" spans="1:67" s="231" customFormat="1" ht="90" customHeight="1" thickTop="1">
      <c r="A7" s="133"/>
      <c r="B7" s="329" t="s">
        <v>133</v>
      </c>
      <c r="C7" s="330" t="s">
        <v>90</v>
      </c>
      <c r="D7" s="331" t="s">
        <v>50</v>
      </c>
      <c r="E7" s="29">
        <v>4</v>
      </c>
      <c r="F7" s="30">
        <f t="shared" si="0"/>
        <v>144</v>
      </c>
      <c r="G7" s="287">
        <f t="shared" si="1"/>
        <v>54</v>
      </c>
      <c r="H7" s="20">
        <f>U7*18+Y7*18+AC7*18+AG7*18+AK7*18+AO7*18+AS7*18+AW7*9</f>
        <v>18</v>
      </c>
      <c r="I7" s="20"/>
      <c r="J7" s="20">
        <f>W7*18+AA7*18+AE7*18+AI7*18+AM7*18+AQ7*18+AU7*18+AY7*9</f>
        <v>36</v>
      </c>
      <c r="K7" s="19">
        <f t="shared" si="2"/>
        <v>90</v>
      </c>
      <c r="L7" s="89">
        <v>1</v>
      </c>
      <c r="M7" s="22"/>
      <c r="N7" s="22">
        <v>1</v>
      </c>
      <c r="O7" s="22"/>
      <c r="P7" s="22"/>
      <c r="Q7" s="22"/>
      <c r="R7" s="22"/>
      <c r="S7" s="25"/>
      <c r="T7" s="109">
        <f t="shared" si="3"/>
        <v>3</v>
      </c>
      <c r="U7" s="107">
        <v>1</v>
      </c>
      <c r="V7" s="107"/>
      <c r="W7" s="25">
        <v>2</v>
      </c>
      <c r="X7" s="319"/>
      <c r="Y7" s="107"/>
      <c r="Z7" s="107"/>
      <c r="AA7" s="25"/>
      <c r="AB7" s="219"/>
      <c r="AC7" s="32"/>
      <c r="AD7" s="32"/>
      <c r="AE7" s="265"/>
      <c r="AF7" s="32"/>
      <c r="AG7" s="32"/>
      <c r="AH7" s="32"/>
      <c r="AI7" s="33"/>
      <c r="AJ7" s="266"/>
      <c r="AK7" s="131"/>
      <c r="AL7" s="131"/>
      <c r="AM7" s="254"/>
      <c r="AN7" s="267"/>
      <c r="AO7" s="131"/>
      <c r="AP7" s="268"/>
      <c r="AQ7" s="132"/>
      <c r="AR7" s="219"/>
      <c r="AS7" s="86"/>
      <c r="AT7" s="86"/>
      <c r="AU7" s="257"/>
      <c r="AV7" s="86"/>
      <c r="AW7" s="86"/>
      <c r="AX7" s="86"/>
      <c r="AY7" s="87"/>
      <c r="AZ7" s="109"/>
      <c r="BA7" s="107"/>
      <c r="BB7" s="107"/>
      <c r="BC7" s="25"/>
      <c r="BD7" s="109"/>
      <c r="BE7" s="107"/>
      <c r="BF7" s="107"/>
      <c r="BG7" s="25"/>
      <c r="BH7" s="109"/>
      <c r="BI7" s="107"/>
      <c r="BJ7" s="107"/>
      <c r="BK7" s="25"/>
      <c r="BL7" s="333"/>
      <c r="BM7" s="107"/>
      <c r="BN7" s="107"/>
      <c r="BO7" s="25"/>
    </row>
    <row r="8" spans="1:67" s="231" customFormat="1" ht="72" customHeight="1">
      <c r="A8" s="143"/>
      <c r="B8" s="329" t="s">
        <v>134</v>
      </c>
      <c r="C8" s="330" t="s">
        <v>91</v>
      </c>
      <c r="D8" s="331" t="s">
        <v>50</v>
      </c>
      <c r="E8" s="29">
        <v>4</v>
      </c>
      <c r="F8" s="30">
        <f t="shared" si="0"/>
        <v>144</v>
      </c>
      <c r="G8" s="287">
        <f t="shared" si="1"/>
        <v>54</v>
      </c>
      <c r="H8" s="20">
        <f>U8*18+Y8*18+AC8*18+AG8*18+AK8*18+AO8*18+AS8*18+AW8*9</f>
        <v>18</v>
      </c>
      <c r="I8" s="20"/>
      <c r="J8" s="20">
        <f>W8*18+AA8*18+AE8*18+AI8*18+AM8*18+AQ8*18+AU8*18+AY8*9</f>
        <v>36</v>
      </c>
      <c r="K8" s="19">
        <f t="shared" si="2"/>
        <v>90</v>
      </c>
      <c r="L8" s="89">
        <v>1</v>
      </c>
      <c r="M8" s="22"/>
      <c r="N8" s="22">
        <v>1</v>
      </c>
      <c r="O8" s="22"/>
      <c r="P8" s="22"/>
      <c r="Q8" s="22"/>
      <c r="R8" s="22"/>
      <c r="S8" s="25"/>
      <c r="T8" s="109">
        <f t="shared" si="3"/>
        <v>3</v>
      </c>
      <c r="U8" s="107">
        <v>1</v>
      </c>
      <c r="V8" s="107"/>
      <c r="W8" s="25">
        <v>2</v>
      </c>
      <c r="X8" s="319"/>
      <c r="Y8" s="107"/>
      <c r="Z8" s="107"/>
      <c r="AA8" s="25"/>
      <c r="AB8" s="89"/>
      <c r="AC8" s="22"/>
      <c r="AD8" s="22"/>
      <c r="AE8" s="226"/>
      <c r="AF8" s="22"/>
      <c r="AG8" s="22"/>
      <c r="AH8" s="22"/>
      <c r="AI8" s="25"/>
      <c r="AJ8" s="90"/>
      <c r="AK8" s="22"/>
      <c r="AL8" s="22"/>
      <c r="AM8" s="226"/>
      <c r="AN8" s="130"/>
      <c r="AO8" s="22"/>
      <c r="AP8" s="22"/>
      <c r="AQ8" s="23"/>
      <c r="AR8" s="89"/>
      <c r="AS8" s="22"/>
      <c r="AT8" s="22"/>
      <c r="AU8" s="226"/>
      <c r="AV8" s="269"/>
      <c r="AW8" s="22"/>
      <c r="AX8" s="270"/>
      <c r="AY8" s="23"/>
      <c r="AZ8" s="109"/>
      <c r="BA8" s="107"/>
      <c r="BB8" s="107"/>
      <c r="BC8" s="25"/>
      <c r="BD8" s="109"/>
      <c r="BE8" s="107"/>
      <c r="BF8" s="107"/>
      <c r="BG8" s="25"/>
      <c r="BH8" s="109"/>
      <c r="BI8" s="107"/>
      <c r="BJ8" s="107"/>
      <c r="BK8" s="25"/>
      <c r="BL8" s="333"/>
      <c r="BM8" s="107"/>
      <c r="BN8" s="107"/>
      <c r="BO8" s="25"/>
    </row>
    <row r="9" spans="1:68" s="231" customFormat="1" ht="42.75" customHeight="1">
      <c r="A9" s="143"/>
      <c r="B9" s="329" t="s">
        <v>135</v>
      </c>
      <c r="C9" s="330" t="s">
        <v>136</v>
      </c>
      <c r="D9" s="331" t="s">
        <v>50</v>
      </c>
      <c r="E9" s="29">
        <v>1</v>
      </c>
      <c r="F9" s="30">
        <f t="shared" si="0"/>
        <v>36</v>
      </c>
      <c r="G9" s="287">
        <f t="shared" si="1"/>
        <v>18</v>
      </c>
      <c r="H9" s="20">
        <v>18</v>
      </c>
      <c r="I9" s="20"/>
      <c r="J9" s="20"/>
      <c r="K9" s="19">
        <f t="shared" si="2"/>
        <v>18</v>
      </c>
      <c r="L9" s="89"/>
      <c r="M9" s="22">
        <v>1</v>
      </c>
      <c r="N9" s="22"/>
      <c r="O9" s="22"/>
      <c r="P9" s="22"/>
      <c r="Q9" s="22"/>
      <c r="R9" s="22"/>
      <c r="S9" s="25"/>
      <c r="T9" s="217">
        <f t="shared" si="3"/>
        <v>1</v>
      </c>
      <c r="U9" s="107">
        <v>1</v>
      </c>
      <c r="V9" s="218"/>
      <c r="W9" s="25"/>
      <c r="X9" s="217"/>
      <c r="Y9" s="107"/>
      <c r="Z9" s="218"/>
      <c r="AA9" s="25"/>
      <c r="AB9" s="276"/>
      <c r="AC9" s="114"/>
      <c r="AD9" s="114"/>
      <c r="AE9" s="277"/>
      <c r="AF9" s="278"/>
      <c r="AG9" s="279"/>
      <c r="AH9" s="152"/>
      <c r="AI9" s="155"/>
      <c r="AJ9" s="280"/>
      <c r="AK9" s="152"/>
      <c r="AL9" s="152"/>
      <c r="AM9" s="154"/>
      <c r="AN9" s="91"/>
      <c r="AO9" s="152"/>
      <c r="AP9" s="281"/>
      <c r="AQ9" s="282"/>
      <c r="AR9" s="153"/>
      <c r="AS9" s="281"/>
      <c r="AT9" s="281"/>
      <c r="AU9" s="283"/>
      <c r="AV9" s="91"/>
      <c r="AW9" s="281"/>
      <c r="AX9" s="281"/>
      <c r="AY9" s="284"/>
      <c r="AZ9" s="217"/>
      <c r="BA9" s="107"/>
      <c r="BB9" s="218"/>
      <c r="BC9" s="25"/>
      <c r="BD9" s="217"/>
      <c r="BE9" s="107"/>
      <c r="BF9" s="218"/>
      <c r="BG9" s="25"/>
      <c r="BH9" s="294"/>
      <c r="BI9" s="107"/>
      <c r="BJ9" s="218"/>
      <c r="BK9" s="25"/>
      <c r="BL9" s="217"/>
      <c r="BM9" s="107"/>
      <c r="BN9" s="218"/>
      <c r="BO9" s="25"/>
      <c r="BP9" s="271"/>
    </row>
    <row r="10" spans="2:20" ht="14.25">
      <c r="B10" s="224"/>
      <c r="E10" s="286">
        <f>SUM(E1:E9)</f>
        <v>30</v>
      </c>
      <c r="T10" s="334">
        <f>SUM(T1:T9)</f>
        <v>28</v>
      </c>
    </row>
    <row r="11" ht="15" thickBot="1">
      <c r="B11" s="82" t="s">
        <v>92</v>
      </c>
    </row>
    <row r="12" spans="1:67" s="252" customFormat="1" ht="22.5" customHeight="1" thickBot="1" thickTop="1">
      <c r="A12" s="232"/>
      <c r="B12" s="232" t="s">
        <v>86</v>
      </c>
      <c r="C12" s="272" t="s">
        <v>85</v>
      </c>
      <c r="D12" s="273" t="s">
        <v>73</v>
      </c>
      <c r="E12" s="236">
        <v>1.5</v>
      </c>
      <c r="F12" s="237">
        <f aca="true" t="shared" si="4" ref="F12:F21">E12*36</f>
        <v>54</v>
      </c>
      <c r="G12" s="238">
        <f aca="true" t="shared" si="5" ref="G12:G20">J12+I12+H12</f>
        <v>36</v>
      </c>
      <c r="H12" s="239">
        <f>U12*18+U12*18+AC12*18+AG12*18+AK12*18+AO12*18+AS12*18+AW12*9</f>
        <v>0</v>
      </c>
      <c r="I12" s="239">
        <v>36</v>
      </c>
      <c r="J12" s="239"/>
      <c r="K12" s="240">
        <f aca="true" t="shared" si="6" ref="K12:K21">F12-G12</f>
        <v>18</v>
      </c>
      <c r="L12" s="241"/>
      <c r="M12" s="242">
        <v>2</v>
      </c>
      <c r="N12" s="243"/>
      <c r="O12" s="243"/>
      <c r="P12" s="243"/>
      <c r="Q12" s="243"/>
      <c r="R12" s="243"/>
      <c r="S12" s="244"/>
      <c r="T12" s="245"/>
      <c r="U12" s="246"/>
      <c r="V12" s="246"/>
      <c r="W12" s="247"/>
      <c r="X12" s="248">
        <v>2</v>
      </c>
      <c r="Y12" s="246"/>
      <c r="Z12" s="246">
        <v>2</v>
      </c>
      <c r="AA12" s="244"/>
      <c r="AB12" s="249"/>
      <c r="AC12" s="243"/>
      <c r="AD12" s="243"/>
      <c r="AE12" s="250"/>
      <c r="AF12" s="251"/>
      <c r="AG12" s="243"/>
      <c r="AH12" s="243"/>
      <c r="AI12" s="247"/>
      <c r="AJ12" s="241"/>
      <c r="AK12" s="243"/>
      <c r="AL12" s="243"/>
      <c r="AM12" s="250"/>
      <c r="AN12" s="243"/>
      <c r="AO12" s="243"/>
      <c r="AP12" s="243"/>
      <c r="AQ12" s="244"/>
      <c r="AR12" s="249"/>
      <c r="AS12" s="243"/>
      <c r="AT12" s="243"/>
      <c r="AU12" s="250"/>
      <c r="AV12" s="243"/>
      <c r="AW12" s="243"/>
      <c r="AX12" s="243"/>
      <c r="AY12" s="247"/>
      <c r="AZ12" s="248"/>
      <c r="BA12" s="246"/>
      <c r="BB12" s="246"/>
      <c r="BC12" s="244"/>
      <c r="BD12" s="248"/>
      <c r="BE12" s="246"/>
      <c r="BF12" s="246"/>
      <c r="BG12" s="244"/>
      <c r="BH12" s="241"/>
      <c r="BI12" s="243"/>
      <c r="BJ12" s="243"/>
      <c r="BK12" s="244"/>
      <c r="BL12" s="241"/>
      <c r="BM12" s="243"/>
      <c r="BN12" s="243"/>
      <c r="BO12" s="244"/>
    </row>
    <row r="13" spans="1:67" s="231" customFormat="1" ht="17.25" customHeight="1" thickTop="1">
      <c r="A13" s="13"/>
      <c r="B13" s="13" t="s">
        <v>79</v>
      </c>
      <c r="C13" s="15" t="s">
        <v>85</v>
      </c>
      <c r="D13" s="13" t="s">
        <v>80</v>
      </c>
      <c r="E13" s="29">
        <v>3</v>
      </c>
      <c r="F13" s="215">
        <f t="shared" si="4"/>
        <v>108</v>
      </c>
      <c r="G13" s="287">
        <f t="shared" si="5"/>
        <v>54</v>
      </c>
      <c r="H13" s="20">
        <v>36</v>
      </c>
      <c r="I13" s="20">
        <v>18</v>
      </c>
      <c r="J13" s="20"/>
      <c r="K13" s="19">
        <f t="shared" si="6"/>
        <v>54</v>
      </c>
      <c r="L13" s="89">
        <v>2</v>
      </c>
      <c r="M13" s="296"/>
      <c r="N13" s="22"/>
      <c r="O13" s="22"/>
      <c r="P13" s="22"/>
      <c r="Q13" s="22"/>
      <c r="R13" s="22"/>
      <c r="S13" s="25"/>
      <c r="T13" s="217"/>
      <c r="U13" s="107"/>
      <c r="V13" s="218"/>
      <c r="W13" s="25"/>
      <c r="X13" s="217">
        <f>SUM(Y13:Z13)</f>
        <v>3</v>
      </c>
      <c r="Y13" s="218">
        <v>2</v>
      </c>
      <c r="Z13" s="218">
        <v>1</v>
      </c>
      <c r="AA13" s="25"/>
      <c r="AB13" s="90"/>
      <c r="AC13" s="22"/>
      <c r="AD13" s="22"/>
      <c r="AE13" s="226"/>
      <c r="AF13" s="227"/>
      <c r="AG13" s="22"/>
      <c r="AH13" s="22"/>
      <c r="AI13" s="23"/>
      <c r="AJ13" s="89"/>
      <c r="AK13" s="22"/>
      <c r="AL13" s="22"/>
      <c r="AM13" s="226"/>
      <c r="AN13" s="22"/>
      <c r="AO13" s="22"/>
      <c r="AP13" s="22"/>
      <c r="AQ13" s="25"/>
      <c r="AR13" s="90"/>
      <c r="AS13" s="22"/>
      <c r="AT13" s="22"/>
      <c r="AU13" s="226"/>
      <c r="AV13" s="22"/>
      <c r="AW13" s="22"/>
      <c r="AX13" s="22"/>
      <c r="AY13" s="23"/>
      <c r="AZ13" s="217"/>
      <c r="BA13" s="107"/>
      <c r="BB13" s="218"/>
      <c r="BC13" s="25"/>
      <c r="BD13" s="217"/>
      <c r="BE13" s="107"/>
      <c r="BF13" s="218"/>
      <c r="BG13" s="25"/>
      <c r="BH13" s="259"/>
      <c r="BI13" s="260"/>
      <c r="BJ13" s="260"/>
      <c r="BK13" s="261"/>
      <c r="BL13" s="259"/>
      <c r="BM13" s="260"/>
      <c r="BN13" s="260"/>
      <c r="BO13" s="261"/>
    </row>
    <row r="14" spans="1:67" s="231" customFormat="1" ht="41.25" customHeight="1">
      <c r="A14" s="145"/>
      <c r="B14" s="13" t="s">
        <v>137</v>
      </c>
      <c r="C14" s="13" t="s">
        <v>93</v>
      </c>
      <c r="D14" s="120" t="s">
        <v>50</v>
      </c>
      <c r="E14" s="29">
        <v>5</v>
      </c>
      <c r="F14" s="30">
        <f t="shared" si="4"/>
        <v>180</v>
      </c>
      <c r="G14" s="287">
        <f t="shared" si="5"/>
        <v>90</v>
      </c>
      <c r="H14" s="20">
        <v>36</v>
      </c>
      <c r="I14" s="20">
        <v>54</v>
      </c>
      <c r="J14" s="20"/>
      <c r="K14" s="19">
        <f t="shared" si="6"/>
        <v>90</v>
      </c>
      <c r="L14" s="89"/>
      <c r="M14" s="22" t="s">
        <v>74</v>
      </c>
      <c r="N14" s="22">
        <v>2</v>
      </c>
      <c r="O14" s="22"/>
      <c r="P14" s="22"/>
      <c r="Q14" s="22"/>
      <c r="R14" s="22">
        <v>2</v>
      </c>
      <c r="S14" s="25"/>
      <c r="T14" s="216"/>
      <c r="U14" s="107"/>
      <c r="V14" s="107"/>
      <c r="W14" s="25"/>
      <c r="X14" s="216">
        <f aca="true" t="shared" si="7" ref="X14:X21">SUM(Y14:AA14)</f>
        <v>5</v>
      </c>
      <c r="Y14" s="107">
        <v>2</v>
      </c>
      <c r="Z14" s="107">
        <v>3</v>
      </c>
      <c r="AA14" s="25"/>
      <c r="AB14" s="140"/>
      <c r="AC14" s="123"/>
      <c r="AD14" s="123"/>
      <c r="AE14" s="124"/>
      <c r="AF14" s="27"/>
      <c r="AG14" s="123"/>
      <c r="AH14" s="123"/>
      <c r="AI14" s="126"/>
      <c r="AJ14" s="16"/>
      <c r="AK14" s="123"/>
      <c r="AL14" s="123"/>
      <c r="AM14" s="124"/>
      <c r="AN14" s="263"/>
      <c r="AO14" s="123"/>
      <c r="AP14" s="123"/>
      <c r="AQ14" s="125"/>
      <c r="AR14" s="24"/>
      <c r="AS14" s="123"/>
      <c r="AT14" s="123"/>
      <c r="AU14" s="124"/>
      <c r="AV14" s="27"/>
      <c r="AW14" s="123"/>
      <c r="AX14" s="123"/>
      <c r="AY14" s="126"/>
      <c r="AZ14" s="216"/>
      <c r="BA14" s="107"/>
      <c r="BB14" s="107"/>
      <c r="BC14" s="25"/>
      <c r="BD14" s="216"/>
      <c r="BE14" s="107"/>
      <c r="BF14" s="107"/>
      <c r="BG14" s="25"/>
      <c r="BH14" s="216"/>
      <c r="BI14" s="107"/>
      <c r="BJ14" s="107"/>
      <c r="BK14" s="25"/>
      <c r="BL14" s="216"/>
      <c r="BM14" s="107"/>
      <c r="BN14" s="107"/>
      <c r="BO14" s="25"/>
    </row>
    <row r="15" spans="1:67" s="231" customFormat="1" ht="27" customHeight="1">
      <c r="A15" s="145"/>
      <c r="B15" s="149" t="s">
        <v>82</v>
      </c>
      <c r="C15" s="149" t="s">
        <v>88</v>
      </c>
      <c r="D15" s="120" t="s">
        <v>131</v>
      </c>
      <c r="E15" s="29">
        <v>1</v>
      </c>
      <c r="F15" s="30">
        <f t="shared" si="4"/>
        <v>36</v>
      </c>
      <c r="G15" s="287">
        <f t="shared" si="5"/>
        <v>18</v>
      </c>
      <c r="H15" s="20">
        <v>18</v>
      </c>
      <c r="I15" s="20">
        <f>V15*18+Z15*18+AD15*18+AH15*18+AL15*18+AP15*18+AT15*18+AX15*9</f>
        <v>0</v>
      </c>
      <c r="J15" s="20"/>
      <c r="K15" s="19">
        <f t="shared" si="6"/>
        <v>18</v>
      </c>
      <c r="L15" s="89"/>
      <c r="M15" s="22">
        <v>2</v>
      </c>
      <c r="N15" s="22"/>
      <c r="O15" s="22"/>
      <c r="P15" s="22"/>
      <c r="Q15" s="22"/>
      <c r="R15" s="22"/>
      <c r="S15" s="25"/>
      <c r="T15" s="216"/>
      <c r="U15" s="107"/>
      <c r="V15" s="107"/>
      <c r="W15" s="25"/>
      <c r="X15" s="216">
        <f t="shared" si="7"/>
        <v>1</v>
      </c>
      <c r="Y15" s="107">
        <v>1</v>
      </c>
      <c r="Z15" s="107"/>
      <c r="AA15" s="25"/>
      <c r="AB15" s="24"/>
      <c r="AC15" s="123"/>
      <c r="AD15" s="123"/>
      <c r="AE15" s="124"/>
      <c r="AF15" s="27"/>
      <c r="AG15" s="123"/>
      <c r="AH15" s="123"/>
      <c r="AI15" s="126"/>
      <c r="AJ15" s="26"/>
      <c r="AK15" s="123"/>
      <c r="AL15" s="123"/>
      <c r="AM15" s="124"/>
      <c r="AN15" s="144"/>
      <c r="AO15" s="123"/>
      <c r="AP15" s="128"/>
      <c r="AQ15" s="125"/>
      <c r="AR15" s="24"/>
      <c r="AS15" s="123"/>
      <c r="AT15" s="123"/>
      <c r="AU15" s="124"/>
      <c r="AV15" s="27"/>
      <c r="AW15" s="123"/>
      <c r="AX15" s="123"/>
      <c r="AY15" s="126"/>
      <c r="AZ15" s="216"/>
      <c r="BA15" s="107"/>
      <c r="BB15" s="107"/>
      <c r="BC15" s="25"/>
      <c r="BD15" s="109"/>
      <c r="BE15" s="107"/>
      <c r="BF15" s="107"/>
      <c r="BG15" s="25"/>
      <c r="BH15" s="216"/>
      <c r="BI15" s="107"/>
      <c r="BJ15" s="107"/>
      <c r="BK15" s="25"/>
      <c r="BL15" s="109"/>
      <c r="BM15" s="107"/>
      <c r="BN15" s="107"/>
      <c r="BO15" s="25"/>
    </row>
    <row r="16" spans="1:67" s="231" customFormat="1" ht="27" customHeight="1">
      <c r="A16" s="274"/>
      <c r="B16" s="220"/>
      <c r="C16" s="220"/>
      <c r="D16" s="120" t="s">
        <v>51</v>
      </c>
      <c r="E16" s="29">
        <v>1</v>
      </c>
      <c r="F16" s="30">
        <f t="shared" si="4"/>
        <v>36</v>
      </c>
      <c r="G16" s="287">
        <f t="shared" si="5"/>
        <v>18</v>
      </c>
      <c r="H16" s="20">
        <f>U16*18+Y16*18+AC16*18+AG16*18+AK16*18+AO16*18+AS16*18+AW16*9</f>
        <v>0</v>
      </c>
      <c r="I16" s="20">
        <v>18</v>
      </c>
      <c r="J16" s="20"/>
      <c r="K16" s="19">
        <f t="shared" si="6"/>
        <v>18</v>
      </c>
      <c r="L16" s="89"/>
      <c r="M16" s="22"/>
      <c r="N16" s="22">
        <v>2</v>
      </c>
      <c r="O16" s="22"/>
      <c r="P16" s="22"/>
      <c r="Q16" s="22">
        <v>2</v>
      </c>
      <c r="R16" s="332"/>
      <c r="S16" s="25"/>
      <c r="T16" s="216"/>
      <c r="U16" s="107"/>
      <c r="V16" s="107"/>
      <c r="W16" s="25"/>
      <c r="X16" s="216">
        <f t="shared" si="7"/>
        <v>1</v>
      </c>
      <c r="Y16" s="107"/>
      <c r="Z16" s="107">
        <v>1</v>
      </c>
      <c r="AA16" s="25"/>
      <c r="AB16" s="24"/>
      <c r="AC16" s="123"/>
      <c r="AD16" s="123"/>
      <c r="AE16" s="124"/>
      <c r="AF16" s="12"/>
      <c r="AG16" s="123"/>
      <c r="AH16" s="123"/>
      <c r="AI16" s="126"/>
      <c r="AJ16" s="16"/>
      <c r="AK16" s="123"/>
      <c r="AL16" s="123"/>
      <c r="AM16" s="124"/>
      <c r="AN16" s="263"/>
      <c r="AO16" s="123"/>
      <c r="AP16" s="123"/>
      <c r="AQ16" s="125"/>
      <c r="AR16" s="24"/>
      <c r="AS16" s="123"/>
      <c r="AT16" s="123"/>
      <c r="AU16" s="124"/>
      <c r="AV16" s="27"/>
      <c r="AW16" s="123"/>
      <c r="AX16" s="123"/>
      <c r="AY16" s="126"/>
      <c r="AZ16" s="216"/>
      <c r="BA16" s="107"/>
      <c r="BB16" s="107"/>
      <c r="BC16" s="25"/>
      <c r="BD16" s="109"/>
      <c r="BE16" s="107"/>
      <c r="BF16" s="107"/>
      <c r="BG16" s="25"/>
      <c r="BH16" s="216"/>
      <c r="BI16" s="107"/>
      <c r="BJ16" s="107"/>
      <c r="BK16" s="25"/>
      <c r="BL16" s="109"/>
      <c r="BM16" s="107"/>
      <c r="BN16" s="107"/>
      <c r="BO16" s="25"/>
    </row>
    <row r="17" spans="1:67" s="231" customFormat="1" ht="82.5" customHeight="1">
      <c r="A17" s="275"/>
      <c r="B17" s="13" t="s">
        <v>138</v>
      </c>
      <c r="C17" s="13" t="s">
        <v>94</v>
      </c>
      <c r="D17" s="120" t="s">
        <v>51</v>
      </c>
      <c r="E17" s="29">
        <v>4.5</v>
      </c>
      <c r="F17" s="30">
        <f t="shared" si="4"/>
        <v>162</v>
      </c>
      <c r="G17" s="287">
        <f t="shared" si="5"/>
        <v>54</v>
      </c>
      <c r="H17" s="20">
        <f>U17*18+Y17*18+AC17*18+AG17*18+AK17*18+AO17*18+AS17*18+AW17*9</f>
        <v>36</v>
      </c>
      <c r="I17" s="20">
        <f>V17*18+Z17*18+AD17*18+AH17*18+AL17*18+AP17*18+AT17*18+AX17*9</f>
        <v>18</v>
      </c>
      <c r="J17" s="20"/>
      <c r="K17" s="19">
        <f t="shared" si="6"/>
        <v>108</v>
      </c>
      <c r="L17" s="89">
        <v>2</v>
      </c>
      <c r="M17" s="22"/>
      <c r="N17" s="22">
        <v>2</v>
      </c>
      <c r="O17" s="22"/>
      <c r="P17" s="22"/>
      <c r="Q17" s="22"/>
      <c r="R17" s="296">
        <v>2</v>
      </c>
      <c r="S17" s="25"/>
      <c r="T17" s="217"/>
      <c r="U17" s="107"/>
      <c r="V17" s="218"/>
      <c r="W17" s="25"/>
      <c r="X17" s="217">
        <f t="shared" si="7"/>
        <v>3</v>
      </c>
      <c r="Y17" s="107">
        <v>2</v>
      </c>
      <c r="Z17" s="218">
        <v>1</v>
      </c>
      <c r="AA17" s="25"/>
      <c r="AB17" s="140"/>
      <c r="AC17" s="123"/>
      <c r="AD17" s="123"/>
      <c r="AE17" s="124"/>
      <c r="AF17" s="12"/>
      <c r="AG17" s="128"/>
      <c r="AH17" s="128"/>
      <c r="AI17" s="126"/>
      <c r="AJ17" s="16"/>
      <c r="AK17" s="123"/>
      <c r="AL17" s="123"/>
      <c r="AM17" s="124"/>
      <c r="AN17" s="263"/>
      <c r="AO17" s="123"/>
      <c r="AP17" s="123"/>
      <c r="AQ17" s="125"/>
      <c r="AR17" s="24"/>
      <c r="AS17" s="123"/>
      <c r="AT17" s="123"/>
      <c r="AU17" s="124"/>
      <c r="AV17" s="27"/>
      <c r="AW17" s="123"/>
      <c r="AX17" s="123"/>
      <c r="AY17" s="126"/>
      <c r="AZ17" s="217"/>
      <c r="BA17" s="107"/>
      <c r="BB17" s="218"/>
      <c r="BC17" s="25"/>
      <c r="BD17" s="294"/>
      <c r="BE17" s="107"/>
      <c r="BF17" s="218"/>
      <c r="BG17" s="25"/>
      <c r="BH17" s="217"/>
      <c r="BI17" s="107"/>
      <c r="BJ17" s="218"/>
      <c r="BK17" s="25"/>
      <c r="BL17" s="294"/>
      <c r="BM17" s="107"/>
      <c r="BN17" s="218"/>
      <c r="BO17" s="25"/>
    </row>
    <row r="18" spans="1:67" s="231" customFormat="1" ht="97.5" customHeight="1">
      <c r="A18" s="275"/>
      <c r="B18" s="149" t="s">
        <v>139</v>
      </c>
      <c r="C18" s="224" t="s">
        <v>95</v>
      </c>
      <c r="D18" s="150" t="s">
        <v>50</v>
      </c>
      <c r="E18" s="222">
        <v>4</v>
      </c>
      <c r="F18" s="151">
        <f t="shared" si="4"/>
        <v>144</v>
      </c>
      <c r="G18" s="287">
        <f t="shared" si="5"/>
        <v>72</v>
      </c>
      <c r="H18" s="20">
        <f>U18*18+Y18*18+AC18*18+AG18*18+AK18*18+AO18*18+AS18*18+AW18*9</f>
        <v>36</v>
      </c>
      <c r="I18" s="20"/>
      <c r="J18" s="20">
        <f>W18*18+AA18*18+AE18*18+AI18*18+AM18*18+AQ18*18+AU18*18+AY18*9</f>
        <v>36</v>
      </c>
      <c r="K18" s="19">
        <f t="shared" si="6"/>
        <v>72</v>
      </c>
      <c r="L18" s="89"/>
      <c r="M18" s="22" t="s">
        <v>74</v>
      </c>
      <c r="N18" s="22">
        <v>2</v>
      </c>
      <c r="O18" s="22"/>
      <c r="P18" s="22"/>
      <c r="Q18" s="22"/>
      <c r="R18" s="22"/>
      <c r="S18" s="25"/>
      <c r="T18" s="294"/>
      <c r="U18" s="107"/>
      <c r="V18" s="218"/>
      <c r="W18" s="25"/>
      <c r="X18" s="335">
        <f t="shared" si="7"/>
        <v>4</v>
      </c>
      <c r="Y18" s="107">
        <v>2</v>
      </c>
      <c r="Z18" s="218"/>
      <c r="AA18" s="25">
        <v>2</v>
      </c>
      <c r="AB18" s="276"/>
      <c r="AC18" s="114"/>
      <c r="AD18" s="114"/>
      <c r="AE18" s="277"/>
      <c r="AF18" s="278"/>
      <c r="AG18" s="279"/>
      <c r="AH18" s="152"/>
      <c r="AI18" s="155"/>
      <c r="AJ18" s="280"/>
      <c r="AK18" s="152"/>
      <c r="AL18" s="152"/>
      <c r="AM18" s="154"/>
      <c r="AN18" s="91"/>
      <c r="AO18" s="152"/>
      <c r="AP18" s="281"/>
      <c r="AQ18" s="282"/>
      <c r="AR18" s="153"/>
      <c r="AS18" s="281"/>
      <c r="AT18" s="281"/>
      <c r="AU18" s="283"/>
      <c r="AV18" s="91"/>
      <c r="AW18" s="281"/>
      <c r="AX18" s="281"/>
      <c r="AY18" s="284"/>
      <c r="AZ18" s="294"/>
      <c r="BA18" s="107"/>
      <c r="BB18" s="218"/>
      <c r="BC18" s="25"/>
      <c r="BD18" s="294"/>
      <c r="BE18" s="107"/>
      <c r="BF18" s="218"/>
      <c r="BG18" s="25"/>
      <c r="BH18" s="294"/>
      <c r="BI18" s="107"/>
      <c r="BJ18" s="218"/>
      <c r="BK18" s="25"/>
      <c r="BL18" s="336"/>
      <c r="BM18" s="107"/>
      <c r="BN18" s="218"/>
      <c r="BO18" s="25"/>
    </row>
    <row r="19" spans="1:67" s="231" customFormat="1" ht="45" customHeight="1">
      <c r="A19" s="145"/>
      <c r="B19" s="149" t="s">
        <v>140</v>
      </c>
      <c r="C19" s="149" t="s">
        <v>102</v>
      </c>
      <c r="D19" s="120" t="s">
        <v>50</v>
      </c>
      <c r="E19" s="29">
        <v>5.5</v>
      </c>
      <c r="F19" s="30">
        <f t="shared" si="4"/>
        <v>198</v>
      </c>
      <c r="G19" s="287">
        <f t="shared" si="5"/>
        <v>72</v>
      </c>
      <c r="H19" s="20">
        <f>U19*18+Y19*18+AC19*18+AG19*18+AK19*18+AO19*18+AS19*18+AW19*9</f>
        <v>36</v>
      </c>
      <c r="I19" s="20">
        <v>36</v>
      </c>
      <c r="J19" s="20"/>
      <c r="K19" s="19">
        <f t="shared" si="6"/>
        <v>126</v>
      </c>
      <c r="L19" s="89">
        <v>2</v>
      </c>
      <c r="M19" s="22"/>
      <c r="N19" s="22">
        <v>2</v>
      </c>
      <c r="O19" s="22"/>
      <c r="P19" s="22"/>
      <c r="Q19" s="22">
        <v>2</v>
      </c>
      <c r="R19" s="22"/>
      <c r="S19" s="25"/>
      <c r="T19" s="217"/>
      <c r="U19" s="107"/>
      <c r="V19" s="218"/>
      <c r="W19" s="25"/>
      <c r="X19" s="217">
        <f t="shared" si="7"/>
        <v>4</v>
      </c>
      <c r="Y19" s="107">
        <v>2</v>
      </c>
      <c r="Z19" s="218">
        <v>2</v>
      </c>
      <c r="AA19" s="25"/>
      <c r="AB19" s="24"/>
      <c r="AC19" s="123"/>
      <c r="AD19" s="123"/>
      <c r="AE19" s="124"/>
      <c r="AF19" s="27"/>
      <c r="AG19" s="123"/>
      <c r="AH19" s="123"/>
      <c r="AI19" s="126"/>
      <c r="AJ19" s="26"/>
      <c r="AK19" s="123"/>
      <c r="AL19" s="123"/>
      <c r="AM19" s="124"/>
      <c r="AN19" s="142"/>
      <c r="AO19" s="123"/>
      <c r="AP19" s="128"/>
      <c r="AQ19" s="125"/>
      <c r="AR19" s="24"/>
      <c r="AS19" s="123"/>
      <c r="AT19" s="123"/>
      <c r="AU19" s="124"/>
      <c r="AV19" s="27"/>
      <c r="AW19" s="123"/>
      <c r="AX19" s="123"/>
      <c r="AY19" s="126"/>
      <c r="AZ19" s="217"/>
      <c r="BA19" s="107"/>
      <c r="BB19" s="218"/>
      <c r="BC19" s="25"/>
      <c r="BD19" s="294"/>
      <c r="BE19" s="107"/>
      <c r="BF19" s="218"/>
      <c r="BG19" s="25"/>
      <c r="BH19" s="217"/>
      <c r="BI19" s="107"/>
      <c r="BJ19" s="218"/>
      <c r="BK19" s="25"/>
      <c r="BL19" s="294"/>
      <c r="BM19" s="107"/>
      <c r="BN19" s="218"/>
      <c r="BO19" s="25"/>
    </row>
    <row r="20" spans="1:67" s="231" customFormat="1" ht="33" customHeight="1">
      <c r="A20" s="34"/>
      <c r="B20" s="220"/>
      <c r="C20" s="220"/>
      <c r="D20" s="120" t="s">
        <v>84</v>
      </c>
      <c r="E20" s="29">
        <v>1</v>
      </c>
      <c r="F20" s="151">
        <f t="shared" si="4"/>
        <v>36</v>
      </c>
      <c r="G20" s="287">
        <f t="shared" si="5"/>
        <v>18</v>
      </c>
      <c r="H20" s="20"/>
      <c r="I20" s="20"/>
      <c r="J20" s="20">
        <v>18</v>
      </c>
      <c r="K20" s="19">
        <f t="shared" si="6"/>
        <v>18</v>
      </c>
      <c r="L20" s="89"/>
      <c r="M20" s="22"/>
      <c r="N20" s="22"/>
      <c r="O20" s="22"/>
      <c r="P20" s="22"/>
      <c r="Q20" s="22"/>
      <c r="R20" s="22"/>
      <c r="S20" s="25"/>
      <c r="T20" s="216"/>
      <c r="U20" s="107"/>
      <c r="V20" s="107"/>
      <c r="W20" s="25"/>
      <c r="X20" s="216">
        <f t="shared" si="7"/>
        <v>1</v>
      </c>
      <c r="Y20" s="107"/>
      <c r="Z20" s="107"/>
      <c r="AA20" s="25">
        <v>1</v>
      </c>
      <c r="AB20" s="24"/>
      <c r="AC20" s="123"/>
      <c r="AD20" s="123"/>
      <c r="AE20" s="124"/>
      <c r="AF20" s="27"/>
      <c r="AG20" s="123"/>
      <c r="AH20" s="123"/>
      <c r="AI20" s="126"/>
      <c r="AJ20" s="16"/>
      <c r="AK20" s="123"/>
      <c r="AL20" s="123"/>
      <c r="AM20" s="124"/>
      <c r="AN20" s="263"/>
      <c r="AO20" s="123"/>
      <c r="AP20" s="123"/>
      <c r="AQ20" s="125"/>
      <c r="AR20" s="140"/>
      <c r="AS20" s="123"/>
      <c r="AT20" s="123"/>
      <c r="AU20" s="124"/>
      <c r="AV20" s="27"/>
      <c r="AW20" s="123"/>
      <c r="AX20" s="123"/>
      <c r="AY20" s="126"/>
      <c r="AZ20" s="216"/>
      <c r="BA20" s="107"/>
      <c r="BB20" s="107"/>
      <c r="BC20" s="25"/>
      <c r="BD20" s="109"/>
      <c r="BE20" s="107"/>
      <c r="BF20" s="107"/>
      <c r="BG20" s="25"/>
      <c r="BH20" s="216"/>
      <c r="BI20" s="107"/>
      <c r="BJ20" s="107"/>
      <c r="BK20" s="25"/>
      <c r="BL20" s="109"/>
      <c r="BM20" s="107"/>
      <c r="BN20" s="107"/>
      <c r="BO20" s="25"/>
    </row>
    <row r="21" spans="1:67" s="231" customFormat="1" ht="25.5" customHeight="1">
      <c r="A21" s="275"/>
      <c r="B21" s="149" t="s">
        <v>141</v>
      </c>
      <c r="C21" s="149"/>
      <c r="D21" s="120" t="s">
        <v>51</v>
      </c>
      <c r="E21" s="29">
        <v>5</v>
      </c>
      <c r="F21" s="30">
        <f t="shared" si="4"/>
        <v>180</v>
      </c>
      <c r="G21" s="287">
        <v>72</v>
      </c>
      <c r="H21" s="20">
        <f>U21*18+Y21*18+AC21*18+AG21*18+AK21*18+AO21*18+AS21*18+AW21*9</f>
        <v>36</v>
      </c>
      <c r="I21" s="20">
        <f>V21*18+Z21*18+AD21*18+AH21*18+AL21*18+AP21*18+AT21*18+AX21*9</f>
        <v>36</v>
      </c>
      <c r="J21" s="20"/>
      <c r="K21" s="19">
        <f t="shared" si="6"/>
        <v>108</v>
      </c>
      <c r="L21" s="89">
        <v>2</v>
      </c>
      <c r="M21" s="22"/>
      <c r="N21" s="22">
        <v>2</v>
      </c>
      <c r="O21" s="22"/>
      <c r="P21" s="22"/>
      <c r="Q21" s="22"/>
      <c r="R21" s="22"/>
      <c r="S21" s="25"/>
      <c r="T21" s="216"/>
      <c r="U21" s="107"/>
      <c r="V21" s="107"/>
      <c r="W21" s="25"/>
      <c r="X21" s="216">
        <f t="shared" si="7"/>
        <v>4</v>
      </c>
      <c r="Y21" s="107">
        <v>2</v>
      </c>
      <c r="Z21" s="107">
        <v>2</v>
      </c>
      <c r="AA21" s="25"/>
      <c r="AB21" s="140"/>
      <c r="AC21" s="123"/>
      <c r="AD21" s="123"/>
      <c r="AE21" s="124"/>
      <c r="AF21" s="27"/>
      <c r="AG21" s="123"/>
      <c r="AH21" s="123"/>
      <c r="AI21" s="126"/>
      <c r="AJ21" s="26"/>
      <c r="AK21" s="123"/>
      <c r="AL21" s="123"/>
      <c r="AM21" s="124"/>
      <c r="AN21" s="263"/>
      <c r="AO21" s="123"/>
      <c r="AP21" s="123"/>
      <c r="AQ21" s="125"/>
      <c r="AR21" s="24"/>
      <c r="AS21" s="123"/>
      <c r="AT21" s="123"/>
      <c r="AU21" s="124"/>
      <c r="AV21" s="27"/>
      <c r="AW21" s="123"/>
      <c r="AX21" s="123"/>
      <c r="AY21" s="126"/>
      <c r="AZ21" s="216"/>
      <c r="BA21" s="107"/>
      <c r="BB21" s="107"/>
      <c r="BC21" s="25"/>
      <c r="BD21" s="109"/>
      <c r="BE21" s="107"/>
      <c r="BF21" s="107"/>
      <c r="BG21" s="25"/>
      <c r="BH21" s="216"/>
      <c r="BI21" s="107"/>
      <c r="BJ21" s="107"/>
      <c r="BK21" s="25"/>
      <c r="BL21" s="109"/>
      <c r="BM21" s="107"/>
      <c r="BN21" s="107"/>
      <c r="BO21" s="25"/>
    </row>
    <row r="22" spans="5:24" ht="12.75">
      <c r="E22" s="286">
        <f>SUM(E12:E21)</f>
        <v>31.5</v>
      </c>
      <c r="X22" s="334">
        <f>SUM(X12:X21)</f>
        <v>28</v>
      </c>
    </row>
    <row r="23" ht="15" thickBot="1">
      <c r="B23" s="82" t="s">
        <v>97</v>
      </c>
    </row>
    <row r="24" spans="1:67" s="231" customFormat="1" ht="45" customHeight="1" thickBot="1" thickTop="1">
      <c r="A24" s="13"/>
      <c r="B24" s="13" t="s">
        <v>98</v>
      </c>
      <c r="C24" s="15" t="s">
        <v>85</v>
      </c>
      <c r="D24" s="120" t="s">
        <v>73</v>
      </c>
      <c r="E24" s="29">
        <v>1.5</v>
      </c>
      <c r="F24" s="30">
        <f aca="true" t="shared" si="8" ref="F24:F33">E24*36</f>
        <v>54</v>
      </c>
      <c r="G24" s="287">
        <f>J24+I24+H24</f>
        <v>36</v>
      </c>
      <c r="H24" s="20">
        <f>U24*18+U24*18+AC24*18+AG24*18+AK24*18+AO24*18+AS24*18+AW24*9</f>
        <v>0</v>
      </c>
      <c r="I24" s="20">
        <v>36</v>
      </c>
      <c r="J24" s="20"/>
      <c r="K24" s="19">
        <f aca="true" t="shared" si="9" ref="K24:K33">F24-G24</f>
        <v>18</v>
      </c>
      <c r="L24" s="89"/>
      <c r="M24" s="296"/>
      <c r="N24" s="22">
        <v>3</v>
      </c>
      <c r="O24" s="22"/>
      <c r="P24" s="22"/>
      <c r="Q24" s="22"/>
      <c r="R24" s="22"/>
      <c r="S24" s="25"/>
      <c r="T24" s="216"/>
      <c r="U24" s="107"/>
      <c r="V24" s="107"/>
      <c r="W24" s="23"/>
      <c r="X24" s="109"/>
      <c r="Y24" s="107"/>
      <c r="Z24" s="107"/>
      <c r="AA24" s="25"/>
      <c r="AB24" s="109">
        <v>2</v>
      </c>
      <c r="AC24" s="107"/>
      <c r="AD24" s="107">
        <v>2</v>
      </c>
      <c r="AE24" s="25"/>
      <c r="AF24" s="227"/>
      <c r="AG24" s="22"/>
      <c r="AH24" s="22"/>
      <c r="AI24" s="23"/>
      <c r="AJ24" s="89"/>
      <c r="AK24" s="22"/>
      <c r="AL24" s="22"/>
      <c r="AM24" s="226"/>
      <c r="AN24" s="22"/>
      <c r="AO24" s="22"/>
      <c r="AP24" s="22"/>
      <c r="AQ24" s="25"/>
      <c r="AR24" s="90"/>
      <c r="AS24" s="22"/>
      <c r="AT24" s="22"/>
      <c r="AU24" s="226"/>
      <c r="AV24" s="22"/>
      <c r="AW24" s="22"/>
      <c r="AX24" s="22"/>
      <c r="AY24" s="23"/>
      <c r="AZ24" s="109"/>
      <c r="BA24" s="107"/>
      <c r="BB24" s="107"/>
      <c r="BC24" s="25"/>
      <c r="BD24" s="109"/>
      <c r="BE24" s="107"/>
      <c r="BF24" s="107"/>
      <c r="BG24" s="25"/>
      <c r="BH24" s="89"/>
      <c r="BI24" s="22"/>
      <c r="BJ24" s="22"/>
      <c r="BK24" s="25"/>
      <c r="BL24" s="89"/>
      <c r="BM24" s="22"/>
      <c r="BN24" s="22"/>
      <c r="BO24" s="25"/>
    </row>
    <row r="25" spans="1:67" s="231" customFormat="1" ht="39" customHeight="1" thickBot="1" thickTop="1">
      <c r="A25" s="143"/>
      <c r="B25" s="13" t="s">
        <v>99</v>
      </c>
      <c r="C25" s="15" t="s">
        <v>85</v>
      </c>
      <c r="D25" s="337" t="s">
        <v>100</v>
      </c>
      <c r="E25" s="29">
        <v>2</v>
      </c>
      <c r="F25" s="30">
        <f t="shared" si="8"/>
        <v>72</v>
      </c>
      <c r="G25" s="287">
        <f>J25+I25+H25</f>
        <v>36</v>
      </c>
      <c r="H25" s="20">
        <v>18</v>
      </c>
      <c r="I25" s="20">
        <v>18</v>
      </c>
      <c r="J25" s="20"/>
      <c r="K25" s="19">
        <f t="shared" si="9"/>
        <v>36</v>
      </c>
      <c r="L25" s="89"/>
      <c r="M25" s="22" t="s">
        <v>101</v>
      </c>
      <c r="N25" s="22"/>
      <c r="O25" s="22"/>
      <c r="P25" s="22"/>
      <c r="Q25" s="22"/>
      <c r="R25" s="22"/>
      <c r="S25" s="25"/>
      <c r="T25" s="216"/>
      <c r="U25" s="107"/>
      <c r="V25" s="107"/>
      <c r="W25" s="25"/>
      <c r="X25" s="216"/>
      <c r="Y25" s="107"/>
      <c r="Z25" s="107"/>
      <c r="AA25" s="25"/>
      <c r="AB25" s="292">
        <f>SUM(AC25:AE25)</f>
        <v>2</v>
      </c>
      <c r="AC25" s="292">
        <v>1</v>
      </c>
      <c r="AD25" s="292">
        <v>1</v>
      </c>
      <c r="AE25" s="88"/>
      <c r="AF25" s="131"/>
      <c r="AG25" s="131"/>
      <c r="AH25" s="131"/>
      <c r="AI25" s="132"/>
      <c r="AJ25" s="255"/>
      <c r="AK25" s="28"/>
      <c r="AL25" s="256"/>
      <c r="AM25" s="257"/>
      <c r="AN25" s="258"/>
      <c r="AO25" s="86"/>
      <c r="AP25" s="86"/>
      <c r="AQ25" s="88"/>
      <c r="AR25" s="253"/>
      <c r="AS25" s="131"/>
      <c r="AT25" s="131"/>
      <c r="AU25" s="254"/>
      <c r="AV25" s="253"/>
      <c r="AW25" s="131"/>
      <c r="AX25" s="131"/>
      <c r="AY25" s="132"/>
      <c r="BD25" s="292"/>
      <c r="BE25" s="292"/>
      <c r="BF25" s="292"/>
      <c r="BG25" s="88"/>
      <c r="BH25" s="292"/>
      <c r="BI25" s="292"/>
      <c r="BJ25" s="292"/>
      <c r="BK25" s="88"/>
      <c r="BL25" s="292"/>
      <c r="BM25" s="292"/>
      <c r="BN25" s="292"/>
      <c r="BO25" s="88"/>
    </row>
    <row r="26" spans="1:67" s="231" customFormat="1" ht="61.5" customHeight="1" thickTop="1">
      <c r="A26" s="145"/>
      <c r="B26" s="13" t="s">
        <v>142</v>
      </c>
      <c r="C26" s="13" t="s">
        <v>87</v>
      </c>
      <c r="D26" s="120" t="s">
        <v>50</v>
      </c>
      <c r="E26" s="29">
        <v>5</v>
      </c>
      <c r="F26" s="30">
        <f t="shared" si="8"/>
        <v>180</v>
      </c>
      <c r="G26" s="287">
        <f>J26+I26+H26</f>
        <v>72</v>
      </c>
      <c r="H26" s="20">
        <v>36</v>
      </c>
      <c r="I26" s="20">
        <v>36</v>
      </c>
      <c r="J26" s="20"/>
      <c r="K26" s="19">
        <f t="shared" si="9"/>
        <v>108</v>
      </c>
      <c r="L26" s="89">
        <v>3</v>
      </c>
      <c r="M26" s="22"/>
      <c r="N26" s="22">
        <v>3</v>
      </c>
      <c r="O26" s="22"/>
      <c r="P26" s="22"/>
      <c r="Q26" s="22"/>
      <c r="R26" s="22">
        <v>3</v>
      </c>
      <c r="S26" s="25"/>
      <c r="T26" s="216"/>
      <c r="U26" s="107"/>
      <c r="V26" s="107"/>
      <c r="W26" s="25"/>
      <c r="X26" s="216"/>
      <c r="Y26" s="107"/>
      <c r="Z26" s="107"/>
      <c r="AA26" s="25"/>
      <c r="AB26" s="216">
        <f>SUM(AC26:AE26)</f>
        <v>4</v>
      </c>
      <c r="AC26" s="107">
        <v>2</v>
      </c>
      <c r="AD26" s="107">
        <v>2</v>
      </c>
      <c r="AE26" s="25"/>
      <c r="AF26" s="131"/>
      <c r="AG26" s="131"/>
      <c r="AH26" s="131"/>
      <c r="AI26" s="132"/>
      <c r="AJ26" s="255"/>
      <c r="AK26" s="28"/>
      <c r="AL26" s="256"/>
      <c r="AM26" s="257"/>
      <c r="AN26" s="258"/>
      <c r="AO26" s="86"/>
      <c r="AP26" s="86"/>
      <c r="AQ26" s="88"/>
      <c r="AR26" s="253"/>
      <c r="AS26" s="131"/>
      <c r="AT26" s="131"/>
      <c r="AU26" s="254"/>
      <c r="AV26" s="253"/>
      <c r="AW26" s="131"/>
      <c r="AX26" s="131"/>
      <c r="AY26" s="132"/>
      <c r="BD26" s="216"/>
      <c r="BE26" s="107"/>
      <c r="BF26" s="107"/>
      <c r="BG26" s="25"/>
      <c r="BH26" s="216"/>
      <c r="BI26" s="107"/>
      <c r="BJ26" s="107"/>
      <c r="BK26" s="25"/>
      <c r="BL26" s="216"/>
      <c r="BM26" s="107"/>
      <c r="BN26" s="107"/>
      <c r="BO26" s="25"/>
    </row>
    <row r="27" spans="1:67" s="231" customFormat="1" ht="43.5" customHeight="1">
      <c r="A27" s="275"/>
      <c r="B27" s="13" t="s">
        <v>143</v>
      </c>
      <c r="C27" s="295" t="s">
        <v>50</v>
      </c>
      <c r="D27" s="120" t="s">
        <v>50</v>
      </c>
      <c r="E27" s="29">
        <v>5</v>
      </c>
      <c r="F27" s="30">
        <f t="shared" si="8"/>
        <v>180</v>
      </c>
      <c r="G27" s="287">
        <f>J27+I27+H27</f>
        <v>72</v>
      </c>
      <c r="H27" s="20">
        <v>36</v>
      </c>
      <c r="I27" s="20">
        <v>36</v>
      </c>
      <c r="J27" s="20"/>
      <c r="K27" s="19">
        <f t="shared" si="9"/>
        <v>108</v>
      </c>
      <c r="L27" s="89">
        <v>3</v>
      </c>
      <c r="M27" s="22"/>
      <c r="N27" s="22">
        <v>3</v>
      </c>
      <c r="O27" s="22"/>
      <c r="P27" s="22"/>
      <c r="Q27" s="22">
        <v>3</v>
      </c>
      <c r="R27" s="22"/>
      <c r="S27" s="25"/>
      <c r="T27" s="216"/>
      <c r="U27" s="107"/>
      <c r="V27" s="107"/>
      <c r="W27" s="25"/>
      <c r="X27" s="216"/>
      <c r="Y27" s="107"/>
      <c r="Z27" s="107"/>
      <c r="AA27" s="25"/>
      <c r="AB27" s="216">
        <f>SUM(AC27:AE27)</f>
        <v>4</v>
      </c>
      <c r="AC27" s="107">
        <v>2</v>
      </c>
      <c r="AD27" s="107">
        <v>2</v>
      </c>
      <c r="AE27" s="25"/>
      <c r="AF27" s="27"/>
      <c r="AG27" s="123"/>
      <c r="AH27" s="123"/>
      <c r="AI27" s="126"/>
      <c r="AJ27" s="16"/>
      <c r="AK27" s="123"/>
      <c r="AL27" s="123"/>
      <c r="AM27" s="124"/>
      <c r="AN27" s="263"/>
      <c r="AO27" s="123"/>
      <c r="AP27" s="123"/>
      <c r="AQ27" s="125"/>
      <c r="AR27" s="24"/>
      <c r="AS27" s="123"/>
      <c r="AT27" s="123"/>
      <c r="AU27" s="124"/>
      <c r="AV27" s="27"/>
      <c r="AW27" s="123"/>
      <c r="AX27" s="123"/>
      <c r="AY27" s="126"/>
      <c r="BD27" s="259"/>
      <c r="BE27" s="260"/>
      <c r="BF27" s="260"/>
      <c r="BG27" s="261"/>
      <c r="BH27" s="216"/>
      <c r="BI27" s="107"/>
      <c r="BJ27" s="107"/>
      <c r="BK27" s="25"/>
      <c r="BL27" s="259"/>
      <c r="BM27" s="260"/>
      <c r="BN27" s="260"/>
      <c r="BO27" s="261"/>
    </row>
    <row r="28" spans="1:67" s="231" customFormat="1" ht="99.75" customHeight="1">
      <c r="A28" s="223"/>
      <c r="B28" s="13" t="s">
        <v>144</v>
      </c>
      <c r="C28" s="220" t="s">
        <v>91</v>
      </c>
      <c r="D28" s="120" t="s">
        <v>50</v>
      </c>
      <c r="E28" s="29">
        <v>5</v>
      </c>
      <c r="F28" s="30">
        <f t="shared" si="8"/>
        <v>180</v>
      </c>
      <c r="G28" s="287">
        <f>J28+I28+H28</f>
        <v>72</v>
      </c>
      <c r="H28" s="20">
        <v>36</v>
      </c>
      <c r="I28" s="20"/>
      <c r="J28" s="20">
        <v>36</v>
      </c>
      <c r="K28" s="19">
        <f t="shared" si="9"/>
        <v>108</v>
      </c>
      <c r="L28" s="89">
        <v>3</v>
      </c>
      <c r="M28" s="22"/>
      <c r="N28" s="22">
        <v>3</v>
      </c>
      <c r="O28" s="22"/>
      <c r="P28" s="22"/>
      <c r="Q28" s="22"/>
      <c r="R28" s="22"/>
      <c r="S28" s="25"/>
      <c r="T28" s="109"/>
      <c r="U28" s="107"/>
      <c r="V28" s="107"/>
      <c r="W28" s="25"/>
      <c r="X28" s="319"/>
      <c r="Y28" s="107"/>
      <c r="Z28" s="107"/>
      <c r="AA28" s="25"/>
      <c r="AB28" s="109">
        <f>SUM(AC28:AE28)</f>
        <v>4</v>
      </c>
      <c r="AC28" s="107">
        <v>2</v>
      </c>
      <c r="AD28" s="107"/>
      <c r="AE28" s="25">
        <v>2</v>
      </c>
      <c r="AF28" s="22"/>
      <c r="AG28" s="22"/>
      <c r="AH28" s="22"/>
      <c r="AI28" s="25"/>
      <c r="AJ28" s="90"/>
      <c r="AK28" s="22"/>
      <c r="AL28" s="22"/>
      <c r="AM28" s="226"/>
      <c r="AN28" s="130"/>
      <c r="AO28" s="22"/>
      <c r="AP28" s="22"/>
      <c r="AQ28" s="23"/>
      <c r="AR28" s="89"/>
      <c r="AS28" s="22"/>
      <c r="AT28" s="22"/>
      <c r="AU28" s="226"/>
      <c r="AV28" s="269"/>
      <c r="AW28" s="22"/>
      <c r="AX28" s="270"/>
      <c r="AY28" s="23"/>
      <c r="BD28" s="294"/>
      <c r="BE28" s="107"/>
      <c r="BF28" s="218"/>
      <c r="BG28" s="25"/>
      <c r="BH28" s="109"/>
      <c r="BI28" s="107"/>
      <c r="BJ28" s="107"/>
      <c r="BK28" s="25"/>
      <c r="BL28" s="336"/>
      <c r="BM28" s="107"/>
      <c r="BN28" s="218"/>
      <c r="BO28" s="25"/>
    </row>
    <row r="29" spans="1:67" s="231" customFormat="1" ht="72" customHeight="1">
      <c r="A29" s="225"/>
      <c r="B29" s="13" t="s">
        <v>145</v>
      </c>
      <c r="C29" s="220" t="s">
        <v>95</v>
      </c>
      <c r="D29" s="120" t="s">
        <v>50</v>
      </c>
      <c r="E29" s="29">
        <v>1</v>
      </c>
      <c r="F29" s="30">
        <f t="shared" si="8"/>
        <v>36</v>
      </c>
      <c r="G29" s="287"/>
      <c r="H29" s="20"/>
      <c r="I29" s="20"/>
      <c r="J29" s="20"/>
      <c r="K29" s="19">
        <f t="shared" si="9"/>
        <v>36</v>
      </c>
      <c r="L29" s="89"/>
      <c r="M29" s="22"/>
      <c r="N29" s="22"/>
      <c r="O29" s="22"/>
      <c r="P29" s="22">
        <v>3</v>
      </c>
      <c r="Q29" s="22"/>
      <c r="R29" s="22"/>
      <c r="S29" s="25"/>
      <c r="T29" s="109"/>
      <c r="U29" s="107"/>
      <c r="V29" s="107"/>
      <c r="W29" s="25"/>
      <c r="X29" s="319"/>
      <c r="Y29" s="107"/>
      <c r="Z29" s="107"/>
      <c r="AA29" s="25"/>
      <c r="AB29" s="89"/>
      <c r="AC29" s="22"/>
      <c r="AD29" s="22"/>
      <c r="AE29" s="226"/>
      <c r="AF29" s="22"/>
      <c r="AG29" s="22"/>
      <c r="AH29" s="22"/>
      <c r="AI29" s="25"/>
      <c r="AJ29" s="90"/>
      <c r="AK29" s="22"/>
      <c r="AL29" s="22"/>
      <c r="AM29" s="226"/>
      <c r="AN29" s="130"/>
      <c r="AO29" s="22"/>
      <c r="AP29" s="22"/>
      <c r="AQ29" s="23"/>
      <c r="AR29" s="89"/>
      <c r="AS29" s="22"/>
      <c r="AT29" s="22"/>
      <c r="AU29" s="226"/>
      <c r="AV29" s="269"/>
      <c r="AW29" s="22"/>
      <c r="AX29" s="270"/>
      <c r="AY29" s="23"/>
      <c r="AZ29" s="109"/>
      <c r="BA29" s="107"/>
      <c r="BB29" s="107"/>
      <c r="BC29" s="25"/>
      <c r="BD29" s="294"/>
      <c r="BE29" s="107"/>
      <c r="BF29" s="218"/>
      <c r="BG29" s="25"/>
      <c r="BH29" s="109"/>
      <c r="BI29" s="107"/>
      <c r="BJ29" s="107"/>
      <c r="BK29" s="25"/>
      <c r="BL29" s="336"/>
      <c r="BM29" s="107"/>
      <c r="BN29" s="218"/>
      <c r="BO29" s="25"/>
    </row>
    <row r="30" spans="1:67" s="231" customFormat="1" ht="56.25" customHeight="1">
      <c r="A30" s="285"/>
      <c r="B30" s="149" t="s">
        <v>146</v>
      </c>
      <c r="C30" s="149" t="s">
        <v>96</v>
      </c>
      <c r="D30" s="120" t="s">
        <v>50</v>
      </c>
      <c r="E30" s="29">
        <v>3</v>
      </c>
      <c r="F30" s="30">
        <f t="shared" si="8"/>
        <v>108</v>
      </c>
      <c r="G30" s="287">
        <f>J30+I30+H30</f>
        <v>72</v>
      </c>
      <c r="H30" s="20">
        <v>36</v>
      </c>
      <c r="I30" s="20">
        <v>36</v>
      </c>
      <c r="J30" s="20"/>
      <c r="K30" s="19">
        <f t="shared" si="9"/>
        <v>36</v>
      </c>
      <c r="L30" s="89"/>
      <c r="M30" s="22" t="s">
        <v>101</v>
      </c>
      <c r="N30" s="22">
        <v>3</v>
      </c>
      <c r="O30" s="22"/>
      <c r="P30" s="22"/>
      <c r="Q30" s="22">
        <v>3</v>
      </c>
      <c r="R30" s="22"/>
      <c r="S30" s="25"/>
      <c r="T30" s="216"/>
      <c r="U30" s="107"/>
      <c r="V30" s="107"/>
      <c r="W30" s="25"/>
      <c r="X30" s="216"/>
      <c r="Y30" s="107"/>
      <c r="Z30" s="107"/>
      <c r="AA30" s="25"/>
      <c r="AB30" s="216">
        <f>SUM(AC30:AE30)</f>
        <v>4</v>
      </c>
      <c r="AC30" s="107">
        <v>2</v>
      </c>
      <c r="AD30" s="107">
        <v>2</v>
      </c>
      <c r="AE30" s="25"/>
      <c r="AF30" s="27"/>
      <c r="AG30" s="123"/>
      <c r="AH30" s="123"/>
      <c r="AI30" s="126"/>
      <c r="AJ30" s="16"/>
      <c r="AK30" s="123"/>
      <c r="AL30" s="123"/>
      <c r="AM30" s="124"/>
      <c r="AN30" s="263"/>
      <c r="AO30" s="123"/>
      <c r="AP30" s="123"/>
      <c r="AQ30" s="125"/>
      <c r="AR30" s="24"/>
      <c r="AS30" s="123"/>
      <c r="AT30" s="123"/>
      <c r="AU30" s="124"/>
      <c r="AV30" s="27"/>
      <c r="AW30" s="123"/>
      <c r="AX30" s="123"/>
      <c r="AY30" s="126"/>
      <c r="BD30" s="259"/>
      <c r="BE30" s="260"/>
      <c r="BF30" s="260"/>
      <c r="BG30" s="261"/>
      <c r="BH30" s="216"/>
      <c r="BI30" s="107"/>
      <c r="BJ30" s="107"/>
      <c r="BK30" s="25"/>
      <c r="BL30" s="259"/>
      <c r="BM30" s="260"/>
      <c r="BN30" s="260"/>
      <c r="BO30" s="261"/>
    </row>
    <row r="31" spans="1:67" s="231" customFormat="1" ht="39.75" customHeight="1" thickBot="1">
      <c r="A31" s="34"/>
      <c r="B31" s="220"/>
      <c r="C31" s="220"/>
      <c r="D31" s="120" t="s">
        <v>84</v>
      </c>
      <c r="E31" s="29">
        <v>1</v>
      </c>
      <c r="F31" s="30">
        <f t="shared" si="8"/>
        <v>36</v>
      </c>
      <c r="G31" s="287">
        <f>J31+I31+H31</f>
        <v>18</v>
      </c>
      <c r="H31" s="20"/>
      <c r="I31" s="20"/>
      <c r="J31" s="20">
        <v>18</v>
      </c>
      <c r="K31" s="19">
        <f t="shared" si="9"/>
        <v>18</v>
      </c>
      <c r="L31" s="89"/>
      <c r="M31" s="22"/>
      <c r="N31" s="22"/>
      <c r="O31" s="22"/>
      <c r="P31" s="22"/>
      <c r="Q31" s="22"/>
      <c r="R31" s="22"/>
      <c r="S31" s="25"/>
      <c r="T31" s="216"/>
      <c r="U31" s="107"/>
      <c r="V31" s="107"/>
      <c r="W31" s="25"/>
      <c r="X31" s="216"/>
      <c r="Y31" s="107"/>
      <c r="Z31" s="107"/>
      <c r="AA31" s="25"/>
      <c r="AB31" s="216">
        <f>SUM(AC31:AE31)</f>
        <v>1</v>
      </c>
      <c r="AC31" s="107"/>
      <c r="AD31" s="107"/>
      <c r="AE31" s="25">
        <v>1</v>
      </c>
      <c r="AF31" s="27"/>
      <c r="AG31" s="123"/>
      <c r="AH31" s="123"/>
      <c r="AI31" s="126"/>
      <c r="AJ31" s="16"/>
      <c r="AK31" s="123"/>
      <c r="AL31" s="123"/>
      <c r="AM31" s="124"/>
      <c r="AN31" s="263"/>
      <c r="AO31" s="123"/>
      <c r="AP31" s="123"/>
      <c r="AQ31" s="125"/>
      <c r="AR31" s="24"/>
      <c r="AS31" s="123"/>
      <c r="AT31" s="123"/>
      <c r="AU31" s="124"/>
      <c r="AV31" s="27"/>
      <c r="AW31" s="123"/>
      <c r="AX31" s="123"/>
      <c r="AY31" s="126"/>
      <c r="BD31" s="302"/>
      <c r="BE31" s="303"/>
      <c r="BF31" s="303"/>
      <c r="BG31" s="304"/>
      <c r="BH31" s="216"/>
      <c r="BI31" s="107"/>
      <c r="BJ31" s="107"/>
      <c r="BK31" s="25"/>
      <c r="BL31" s="302"/>
      <c r="BM31" s="303"/>
      <c r="BN31" s="303"/>
      <c r="BO31" s="304"/>
    </row>
    <row r="32" spans="1:67" s="231" customFormat="1" ht="72.75" customHeight="1" thickTop="1">
      <c r="A32" s="275"/>
      <c r="B32" s="13" t="s">
        <v>147</v>
      </c>
      <c r="C32" s="295" t="s">
        <v>148</v>
      </c>
      <c r="D32" s="295" t="s">
        <v>148</v>
      </c>
      <c r="E32" s="29">
        <v>3.5</v>
      </c>
      <c r="F32" s="30">
        <f t="shared" si="8"/>
        <v>126</v>
      </c>
      <c r="G32" s="287">
        <f>J32+I32+H32</f>
        <v>72</v>
      </c>
      <c r="H32" s="20">
        <v>36</v>
      </c>
      <c r="I32" s="20">
        <v>36</v>
      </c>
      <c r="J32" s="20"/>
      <c r="K32" s="19">
        <f t="shared" si="9"/>
        <v>54</v>
      </c>
      <c r="L32" s="89"/>
      <c r="M32" s="22">
        <v>3</v>
      </c>
      <c r="N32" s="22">
        <v>3</v>
      </c>
      <c r="O32" s="22"/>
      <c r="P32" s="22"/>
      <c r="Q32" s="22">
        <v>3</v>
      </c>
      <c r="R32" s="22"/>
      <c r="S32" s="25"/>
      <c r="T32" s="216"/>
      <c r="U32" s="107"/>
      <c r="V32" s="107"/>
      <c r="W32" s="25"/>
      <c r="X32" s="216"/>
      <c r="Y32" s="107"/>
      <c r="Z32" s="107"/>
      <c r="AA32" s="25"/>
      <c r="AB32" s="216">
        <f>SUM(AC32:AE32)</f>
        <v>4</v>
      </c>
      <c r="AC32" s="107">
        <v>2</v>
      </c>
      <c r="AD32" s="107">
        <v>2</v>
      </c>
      <c r="AE32" s="25"/>
      <c r="AF32" s="27"/>
      <c r="AG32" s="123"/>
      <c r="AH32" s="123"/>
      <c r="AI32" s="126"/>
      <c r="AJ32" s="26"/>
      <c r="AK32" s="123"/>
      <c r="AL32" s="123"/>
      <c r="AM32" s="124"/>
      <c r="AN32" s="142"/>
      <c r="AO32" s="123"/>
      <c r="AP32" s="128"/>
      <c r="AQ32" s="125"/>
      <c r="AR32" s="24"/>
      <c r="AS32" s="123"/>
      <c r="AT32" s="123"/>
      <c r="AU32" s="124"/>
      <c r="AV32" s="27"/>
      <c r="AW32" s="123"/>
      <c r="AX32" s="123"/>
      <c r="AY32" s="126"/>
      <c r="BD32" s="109"/>
      <c r="BE32" s="107"/>
      <c r="BF32" s="107"/>
      <c r="BG32" s="25"/>
      <c r="BH32" s="216"/>
      <c r="BI32" s="107"/>
      <c r="BJ32" s="107"/>
      <c r="BK32" s="25"/>
      <c r="BL32" s="109"/>
      <c r="BM32" s="107"/>
      <c r="BN32" s="107"/>
      <c r="BO32" s="25"/>
    </row>
    <row r="33" spans="1:67" s="231" customFormat="1" ht="41.25" customHeight="1">
      <c r="A33" s="143"/>
      <c r="B33" s="13" t="s">
        <v>103</v>
      </c>
      <c r="C33" s="149" t="s">
        <v>104</v>
      </c>
      <c r="D33" s="120" t="s">
        <v>50</v>
      </c>
      <c r="E33" s="29">
        <v>3</v>
      </c>
      <c r="F33" s="30">
        <f t="shared" si="8"/>
        <v>108</v>
      </c>
      <c r="G33" s="287">
        <f>J33+I33+H33</f>
        <v>54</v>
      </c>
      <c r="H33" s="20">
        <v>18</v>
      </c>
      <c r="I33" s="20"/>
      <c r="J33" s="20">
        <v>36</v>
      </c>
      <c r="K33" s="19">
        <f t="shared" si="9"/>
        <v>54</v>
      </c>
      <c r="L33" s="89"/>
      <c r="M33" s="22" t="s">
        <v>101</v>
      </c>
      <c r="N33" s="22">
        <v>3</v>
      </c>
      <c r="O33" s="22"/>
      <c r="P33" s="22"/>
      <c r="Q33" s="22">
        <v>3</v>
      </c>
      <c r="R33" s="22"/>
      <c r="S33" s="25"/>
      <c r="T33" s="216"/>
      <c r="U33" s="107"/>
      <c r="V33" s="107"/>
      <c r="W33" s="25"/>
      <c r="X33" s="268"/>
      <c r="Y33" s="270"/>
      <c r="Z33" s="270"/>
      <c r="AA33" s="25"/>
      <c r="AB33" s="268">
        <f>SUM(AC33:AE33)</f>
        <v>3</v>
      </c>
      <c r="AC33" s="107">
        <v>1</v>
      </c>
      <c r="AD33" s="107"/>
      <c r="AE33" s="25">
        <v>2</v>
      </c>
      <c r="AF33" s="27"/>
      <c r="AG33" s="123"/>
      <c r="AH33" s="123"/>
      <c r="AI33" s="126"/>
      <c r="AJ33" s="26"/>
      <c r="AK33" s="123"/>
      <c r="AL33" s="123"/>
      <c r="AM33" s="124"/>
      <c r="AN33" s="263"/>
      <c r="AO33" s="123"/>
      <c r="AP33" s="123"/>
      <c r="AQ33" s="125"/>
      <c r="AR33" s="24"/>
      <c r="AS33" s="123"/>
      <c r="AT33" s="123"/>
      <c r="AU33" s="124"/>
      <c r="AV33" s="27"/>
      <c r="AW33" s="123"/>
      <c r="AX33" s="123"/>
      <c r="AY33" s="126"/>
      <c r="BD33" s="109"/>
      <c r="BE33" s="107"/>
      <c r="BF33" s="107"/>
      <c r="BG33" s="25"/>
      <c r="BH33" s="216"/>
      <c r="BI33" s="107"/>
      <c r="BJ33" s="107"/>
      <c r="BK33" s="25"/>
      <c r="BL33" s="109"/>
      <c r="BM33" s="107"/>
      <c r="BN33" s="107"/>
      <c r="BO33" s="25"/>
    </row>
    <row r="34" spans="5:28" ht="12.75">
      <c r="E34" s="286">
        <f>SUM(E24:E33)</f>
        <v>30</v>
      </c>
      <c r="AB34" s="334">
        <f>SUM(AB24:AB33)</f>
        <v>28</v>
      </c>
    </row>
    <row r="35" ht="15" thickBot="1">
      <c r="B35" s="82" t="s">
        <v>105</v>
      </c>
    </row>
    <row r="36" spans="1:67" s="231" customFormat="1" ht="27.75" customHeight="1" thickBot="1" thickTop="1">
      <c r="A36" s="13"/>
      <c r="B36" s="13" t="s">
        <v>98</v>
      </c>
      <c r="C36" s="15" t="s">
        <v>85</v>
      </c>
      <c r="D36" s="295" t="s">
        <v>73</v>
      </c>
      <c r="E36" s="29">
        <v>1.5</v>
      </c>
      <c r="F36" s="30">
        <f aca="true" t="shared" si="10" ref="F36:F46">E36*36</f>
        <v>54</v>
      </c>
      <c r="G36" s="287">
        <f aca="true" t="shared" si="11" ref="G36:G46">J36+I36+H36</f>
        <v>36</v>
      </c>
      <c r="H36" s="20">
        <f>U36*18+U36*18+AC36*18+AG36*18+AK36*18+AO36*18+AS36*18+AW36*9</f>
        <v>0</v>
      </c>
      <c r="I36" s="20">
        <v>36</v>
      </c>
      <c r="J36" s="20"/>
      <c r="K36" s="19">
        <f aca="true" t="shared" si="12" ref="K36:K46">F36-G36</f>
        <v>18</v>
      </c>
      <c r="L36" s="89">
        <v>4</v>
      </c>
      <c r="M36" s="296"/>
      <c r="N36" s="22"/>
      <c r="O36" s="22"/>
      <c r="P36" s="22"/>
      <c r="Q36" s="22"/>
      <c r="R36" s="22"/>
      <c r="S36" s="25"/>
      <c r="T36" s="216"/>
      <c r="U36" s="107"/>
      <c r="V36" s="107"/>
      <c r="W36" s="23"/>
      <c r="X36" s="109"/>
      <c r="Y36" s="107"/>
      <c r="Z36" s="107"/>
      <c r="AA36" s="25"/>
      <c r="AB36" s="90"/>
      <c r="AC36" s="22"/>
      <c r="AD36" s="22"/>
      <c r="AE36" s="226"/>
      <c r="AF36" s="109">
        <v>2</v>
      </c>
      <c r="AG36" s="107"/>
      <c r="AH36" s="107">
        <v>2</v>
      </c>
      <c r="AI36" s="25"/>
      <c r="AJ36" s="89"/>
      <c r="AK36" s="22"/>
      <c r="AL36" s="22"/>
      <c r="AM36" s="226"/>
      <c r="AN36" s="22"/>
      <c r="AO36" s="22"/>
      <c r="AP36" s="22"/>
      <c r="AQ36" s="25"/>
      <c r="AR36" s="90"/>
      <c r="AS36" s="22"/>
      <c r="AT36" s="22"/>
      <c r="AU36" s="226"/>
      <c r="AV36" s="22"/>
      <c r="AW36" s="22"/>
      <c r="AX36" s="22"/>
      <c r="AY36" s="23"/>
      <c r="AZ36" s="109"/>
      <c r="BA36" s="107"/>
      <c r="BB36" s="107"/>
      <c r="BC36" s="25"/>
      <c r="BD36" s="109"/>
      <c r="BE36" s="107"/>
      <c r="BF36" s="107"/>
      <c r="BG36" s="25"/>
      <c r="BH36" s="89"/>
      <c r="BI36" s="22"/>
      <c r="BJ36" s="22"/>
      <c r="BK36" s="25"/>
      <c r="BL36" s="89"/>
      <c r="BM36" s="22"/>
      <c r="BN36" s="22"/>
      <c r="BO36" s="25"/>
    </row>
    <row r="37" spans="1:67" s="231" customFormat="1" ht="17.25" customHeight="1" thickTop="1">
      <c r="A37" s="13"/>
      <c r="B37" s="13" t="s">
        <v>106</v>
      </c>
      <c r="C37" s="15" t="s">
        <v>85</v>
      </c>
      <c r="D37" s="297" t="s">
        <v>107</v>
      </c>
      <c r="E37" s="29">
        <v>3</v>
      </c>
      <c r="F37" s="30">
        <f t="shared" si="10"/>
        <v>108</v>
      </c>
      <c r="G37" s="287">
        <f t="shared" si="11"/>
        <v>54</v>
      </c>
      <c r="H37" s="20">
        <v>36</v>
      </c>
      <c r="I37" s="20">
        <v>18</v>
      </c>
      <c r="J37" s="20"/>
      <c r="K37" s="19">
        <f t="shared" si="12"/>
        <v>54</v>
      </c>
      <c r="L37" s="89">
        <v>4</v>
      </c>
      <c r="M37" s="296"/>
      <c r="N37" s="22"/>
      <c r="O37" s="22"/>
      <c r="P37" s="22"/>
      <c r="Q37" s="22"/>
      <c r="R37" s="22"/>
      <c r="S37" s="25"/>
      <c r="T37" s="216"/>
      <c r="U37" s="107"/>
      <c r="V37" s="107"/>
      <c r="W37" s="25"/>
      <c r="X37" s="216"/>
      <c r="Y37" s="107"/>
      <c r="Z37" s="107"/>
      <c r="AA37" s="25"/>
      <c r="AB37" s="90"/>
      <c r="AC37" s="22"/>
      <c r="AD37" s="22"/>
      <c r="AE37" s="226"/>
      <c r="AF37" s="217">
        <f>SUM(AG37:AI37)</f>
        <v>3</v>
      </c>
      <c r="AG37" s="218">
        <v>2</v>
      </c>
      <c r="AH37" s="107">
        <v>1</v>
      </c>
      <c r="AI37" s="25"/>
      <c r="AJ37" s="89"/>
      <c r="AK37" s="22"/>
      <c r="AL37" s="22"/>
      <c r="AM37" s="226"/>
      <c r="AN37" s="22"/>
      <c r="AO37" s="22"/>
      <c r="AP37" s="22"/>
      <c r="AQ37" s="25"/>
      <c r="AR37" s="90"/>
      <c r="AS37" s="22"/>
      <c r="AT37" s="22"/>
      <c r="AU37" s="226"/>
      <c r="AV37" s="22"/>
      <c r="AW37" s="22"/>
      <c r="AX37" s="22"/>
      <c r="AY37" s="23"/>
      <c r="AZ37" s="217"/>
      <c r="BA37" s="218"/>
      <c r="BB37" s="107"/>
      <c r="BC37" s="25"/>
      <c r="BH37" s="259"/>
      <c r="BI37" s="260"/>
      <c r="BJ37" s="260"/>
      <c r="BK37" s="261"/>
      <c r="BL37" s="259"/>
      <c r="BM37" s="260"/>
      <c r="BN37" s="260"/>
      <c r="BO37" s="261"/>
    </row>
    <row r="38" spans="1:67" s="293" customFormat="1" ht="24" customHeight="1">
      <c r="A38" s="122"/>
      <c r="B38" s="338" t="s">
        <v>108</v>
      </c>
      <c r="C38" s="339"/>
      <c r="D38" s="120" t="s">
        <v>109</v>
      </c>
      <c r="E38" s="29">
        <v>2</v>
      </c>
      <c r="F38" s="30">
        <f t="shared" si="10"/>
        <v>72</v>
      </c>
      <c r="G38" s="16">
        <f t="shared" si="11"/>
        <v>36</v>
      </c>
      <c r="H38" s="123">
        <v>18</v>
      </c>
      <c r="I38" s="123">
        <v>18</v>
      </c>
      <c r="J38" s="123"/>
      <c r="K38" s="110">
        <f t="shared" si="12"/>
        <v>36</v>
      </c>
      <c r="L38" s="89"/>
      <c r="M38" s="22">
        <v>4</v>
      </c>
      <c r="N38" s="22"/>
      <c r="O38" s="22"/>
      <c r="P38" s="22"/>
      <c r="Q38" s="22"/>
      <c r="R38" s="22"/>
      <c r="S38" s="25"/>
      <c r="T38" s="109"/>
      <c r="U38" s="107"/>
      <c r="V38" s="107"/>
      <c r="W38" s="25"/>
      <c r="X38" s="109"/>
      <c r="Y38" s="107"/>
      <c r="Z38" s="107"/>
      <c r="AA38" s="25"/>
      <c r="AB38" s="140"/>
      <c r="AC38" s="123"/>
      <c r="AD38" s="123"/>
      <c r="AE38" s="124"/>
      <c r="AF38" s="109">
        <f>SUM(AG38:AH38)</f>
        <v>2</v>
      </c>
      <c r="AG38" s="107">
        <v>1</v>
      </c>
      <c r="AH38" s="107">
        <v>1</v>
      </c>
      <c r="AI38" s="25"/>
      <c r="AJ38" s="16"/>
      <c r="AK38" s="123"/>
      <c r="AL38" s="123"/>
      <c r="AM38" s="124"/>
      <c r="AN38" s="263"/>
      <c r="AO38" s="123"/>
      <c r="AP38" s="123"/>
      <c r="AQ38" s="125"/>
      <c r="AR38" s="24"/>
      <c r="AS38" s="123"/>
      <c r="AT38" s="123"/>
      <c r="AU38" s="124"/>
      <c r="AV38" s="27"/>
      <c r="AW38" s="123"/>
      <c r="AX38" s="123"/>
      <c r="AY38" s="126"/>
      <c r="AZ38" s="109"/>
      <c r="BA38" s="107"/>
      <c r="BB38" s="107"/>
      <c r="BC38" s="25"/>
      <c r="BH38" s="109"/>
      <c r="BI38" s="107"/>
      <c r="BJ38" s="107"/>
      <c r="BK38" s="25"/>
      <c r="BL38" s="107"/>
      <c r="BM38" s="107"/>
      <c r="BN38" s="107"/>
      <c r="BO38" s="25"/>
    </row>
    <row r="39" spans="1:67" s="231" customFormat="1" ht="71.25" customHeight="1">
      <c r="A39" s="143"/>
      <c r="B39" s="13" t="s">
        <v>149</v>
      </c>
      <c r="C39" s="220" t="s">
        <v>91</v>
      </c>
      <c r="D39" s="120" t="s">
        <v>50</v>
      </c>
      <c r="E39" s="29">
        <v>3</v>
      </c>
      <c r="F39" s="30">
        <f t="shared" si="10"/>
        <v>108</v>
      </c>
      <c r="G39" s="287">
        <f t="shared" si="11"/>
        <v>54</v>
      </c>
      <c r="H39" s="20">
        <v>36</v>
      </c>
      <c r="I39" s="20">
        <v>18</v>
      </c>
      <c r="J39" s="20"/>
      <c r="K39" s="19">
        <f t="shared" si="12"/>
        <v>54</v>
      </c>
      <c r="L39" s="89"/>
      <c r="M39" s="22">
        <v>4</v>
      </c>
      <c r="N39" s="22">
        <v>4</v>
      </c>
      <c r="O39" s="22"/>
      <c r="P39" s="22"/>
      <c r="Q39" s="22"/>
      <c r="R39" s="22"/>
      <c r="S39" s="25"/>
      <c r="T39" s="109"/>
      <c r="U39" s="107"/>
      <c r="V39" s="107"/>
      <c r="W39" s="25"/>
      <c r="X39" s="319"/>
      <c r="Y39" s="107"/>
      <c r="Z39" s="107"/>
      <c r="AA39" s="25"/>
      <c r="AB39" s="89"/>
      <c r="AC39" s="22"/>
      <c r="AD39" s="22"/>
      <c r="AE39" s="226"/>
      <c r="AF39" s="109">
        <f aca="true" t="shared" si="13" ref="AF39:AF46">SUM(AG39:AI39)</f>
        <v>3</v>
      </c>
      <c r="AG39" s="107">
        <v>2</v>
      </c>
      <c r="AH39" s="107">
        <v>1</v>
      </c>
      <c r="AI39" s="25"/>
      <c r="AJ39" s="90"/>
      <c r="AK39" s="22"/>
      <c r="AL39" s="22"/>
      <c r="AM39" s="226"/>
      <c r="AN39" s="130"/>
      <c r="AO39" s="22"/>
      <c r="AP39" s="22"/>
      <c r="AQ39" s="23"/>
      <c r="AR39" s="89"/>
      <c r="AS39" s="22"/>
      <c r="AT39" s="22"/>
      <c r="AU39" s="226"/>
      <c r="AV39" s="269"/>
      <c r="AW39" s="22"/>
      <c r="AX39" s="270"/>
      <c r="AY39" s="23"/>
      <c r="AZ39" s="109"/>
      <c r="BA39" s="107"/>
      <c r="BB39" s="107"/>
      <c r="BC39" s="25"/>
      <c r="BH39" s="109"/>
      <c r="BI39" s="107"/>
      <c r="BJ39" s="107"/>
      <c r="BK39" s="25"/>
      <c r="BL39" s="333"/>
      <c r="BM39" s="107"/>
      <c r="BN39" s="107"/>
      <c r="BO39" s="25"/>
    </row>
    <row r="40" spans="1:67" s="231" customFormat="1" ht="39.75" customHeight="1" thickBot="1">
      <c r="A40" s="275"/>
      <c r="B40" s="299" t="s">
        <v>150</v>
      </c>
      <c r="C40" s="295" t="s">
        <v>50</v>
      </c>
      <c r="D40" s="150" t="s">
        <v>50</v>
      </c>
      <c r="E40" s="29">
        <v>4</v>
      </c>
      <c r="F40" s="30">
        <f t="shared" si="10"/>
        <v>144</v>
      </c>
      <c r="G40" s="287">
        <f t="shared" si="11"/>
        <v>54</v>
      </c>
      <c r="H40" s="20">
        <v>36</v>
      </c>
      <c r="I40" s="20"/>
      <c r="J40" s="20">
        <v>18</v>
      </c>
      <c r="K40" s="19">
        <f t="shared" si="12"/>
        <v>90</v>
      </c>
      <c r="L40" s="89">
        <v>4</v>
      </c>
      <c r="M40" s="22"/>
      <c r="N40" s="22">
        <v>4</v>
      </c>
      <c r="O40" s="22"/>
      <c r="P40" s="22"/>
      <c r="Q40" s="22"/>
      <c r="R40" s="22"/>
      <c r="S40" s="25"/>
      <c r="T40" s="109"/>
      <c r="U40" s="107"/>
      <c r="V40" s="107"/>
      <c r="W40" s="25"/>
      <c r="X40" s="319"/>
      <c r="Y40" s="107"/>
      <c r="Z40" s="107"/>
      <c r="AA40" s="25"/>
      <c r="AB40" s="89"/>
      <c r="AC40" s="22"/>
      <c r="AD40" s="22"/>
      <c r="AE40" s="226"/>
      <c r="AF40" s="109">
        <f t="shared" si="13"/>
        <v>3</v>
      </c>
      <c r="AG40" s="107">
        <v>2</v>
      </c>
      <c r="AH40" s="107"/>
      <c r="AI40" s="25">
        <v>1</v>
      </c>
      <c r="AJ40" s="90"/>
      <c r="AK40" s="22"/>
      <c r="AL40" s="22"/>
      <c r="AM40" s="226"/>
      <c r="AN40" s="130"/>
      <c r="AO40" s="22"/>
      <c r="AP40" s="22"/>
      <c r="AQ40" s="23"/>
      <c r="AR40" s="89"/>
      <c r="AS40" s="22"/>
      <c r="AT40" s="22"/>
      <c r="AU40" s="226"/>
      <c r="AV40" s="269"/>
      <c r="AW40" s="22"/>
      <c r="AX40" s="270"/>
      <c r="AY40" s="23"/>
      <c r="AZ40" s="109"/>
      <c r="BA40" s="107"/>
      <c r="BB40" s="107"/>
      <c r="BC40" s="25"/>
      <c r="BH40" s="109"/>
      <c r="BI40" s="107"/>
      <c r="BJ40" s="107"/>
      <c r="BK40" s="25"/>
      <c r="BL40" s="333"/>
      <c r="BM40" s="107"/>
      <c r="BN40" s="107"/>
      <c r="BO40" s="25"/>
    </row>
    <row r="41" spans="1:67" s="231" customFormat="1" ht="51" customHeight="1" thickTop="1">
      <c r="A41" s="264"/>
      <c r="B41" s="149" t="s">
        <v>151</v>
      </c>
      <c r="C41" s="220" t="s">
        <v>50</v>
      </c>
      <c r="D41" s="120" t="s">
        <v>50</v>
      </c>
      <c r="E41" s="29">
        <v>2.5</v>
      </c>
      <c r="F41" s="30">
        <f t="shared" si="10"/>
        <v>90</v>
      </c>
      <c r="G41" s="287">
        <f t="shared" si="11"/>
        <v>56</v>
      </c>
      <c r="H41" s="20">
        <v>36</v>
      </c>
      <c r="I41" s="20">
        <v>20</v>
      </c>
      <c r="J41" s="20"/>
      <c r="K41" s="19">
        <f t="shared" si="12"/>
        <v>34</v>
      </c>
      <c r="L41" s="89"/>
      <c r="M41" s="22" t="s">
        <v>110</v>
      </c>
      <c r="N41" s="22">
        <v>4</v>
      </c>
      <c r="O41" s="22"/>
      <c r="P41" s="22"/>
      <c r="Q41" s="22"/>
      <c r="R41" s="22">
        <v>4</v>
      </c>
      <c r="S41" s="25"/>
      <c r="T41" s="216"/>
      <c r="U41" s="107"/>
      <c r="V41" s="107"/>
      <c r="W41" s="25"/>
      <c r="X41" s="216"/>
      <c r="Y41" s="107"/>
      <c r="Z41" s="107"/>
      <c r="AA41" s="25"/>
      <c r="AB41" s="219"/>
      <c r="AC41" s="32"/>
      <c r="AD41" s="32"/>
      <c r="AE41" s="265"/>
      <c r="AF41" s="268">
        <f t="shared" si="13"/>
        <v>3</v>
      </c>
      <c r="AG41" s="270">
        <v>2</v>
      </c>
      <c r="AH41" s="270">
        <v>1</v>
      </c>
      <c r="AI41" s="25"/>
      <c r="AJ41" s="266"/>
      <c r="AK41" s="131"/>
      <c r="AL41" s="131"/>
      <c r="AM41" s="254"/>
      <c r="AN41" s="267"/>
      <c r="AO41" s="131"/>
      <c r="AP41" s="268"/>
      <c r="AQ41" s="132"/>
      <c r="AR41" s="219"/>
      <c r="AS41" s="86"/>
      <c r="AT41" s="86"/>
      <c r="AU41" s="257"/>
      <c r="AV41" s="86"/>
      <c r="AW41" s="86"/>
      <c r="AX41" s="86"/>
      <c r="AY41" s="87"/>
      <c r="AZ41" s="216"/>
      <c r="BA41" s="107"/>
      <c r="BB41" s="107"/>
      <c r="BC41" s="25"/>
      <c r="BH41" s="216"/>
      <c r="BI41" s="107"/>
      <c r="BJ41" s="107"/>
      <c r="BK41" s="25"/>
      <c r="BL41" s="109"/>
      <c r="BM41" s="107"/>
      <c r="BN41" s="107"/>
      <c r="BO41" s="25"/>
    </row>
    <row r="42" spans="1:67" s="231" customFormat="1" ht="27" customHeight="1">
      <c r="A42" s="143"/>
      <c r="B42" s="13" t="s">
        <v>152</v>
      </c>
      <c r="C42" s="220" t="s">
        <v>50</v>
      </c>
      <c r="D42" s="120" t="s">
        <v>50</v>
      </c>
      <c r="E42" s="29">
        <v>3</v>
      </c>
      <c r="F42" s="30">
        <f t="shared" si="10"/>
        <v>108</v>
      </c>
      <c r="G42" s="287">
        <f t="shared" si="11"/>
        <v>54</v>
      </c>
      <c r="H42" s="20">
        <v>36</v>
      </c>
      <c r="I42" s="20"/>
      <c r="J42" s="20">
        <v>18</v>
      </c>
      <c r="K42" s="19">
        <f t="shared" si="12"/>
        <v>54</v>
      </c>
      <c r="L42" s="89"/>
      <c r="M42" s="22">
        <v>4</v>
      </c>
      <c r="N42" s="22">
        <v>4</v>
      </c>
      <c r="O42" s="22"/>
      <c r="P42" s="22"/>
      <c r="Q42" s="22"/>
      <c r="R42" s="22"/>
      <c r="S42" s="25"/>
      <c r="T42" s="216"/>
      <c r="U42" s="107"/>
      <c r="V42" s="107"/>
      <c r="W42" s="25"/>
      <c r="X42" s="216"/>
      <c r="Y42" s="107"/>
      <c r="Z42" s="107"/>
      <c r="AA42" s="25"/>
      <c r="AB42" s="89"/>
      <c r="AC42" s="22"/>
      <c r="AD42" s="22"/>
      <c r="AE42" s="226"/>
      <c r="AF42" s="216">
        <f t="shared" si="13"/>
        <v>3</v>
      </c>
      <c r="AG42" s="107">
        <v>2</v>
      </c>
      <c r="AH42" s="107"/>
      <c r="AI42" s="25">
        <v>1</v>
      </c>
      <c r="AJ42" s="90"/>
      <c r="AK42" s="22"/>
      <c r="AL42" s="22"/>
      <c r="AM42" s="226"/>
      <c r="AN42" s="130"/>
      <c r="AO42" s="22"/>
      <c r="AP42" s="22"/>
      <c r="AQ42" s="23"/>
      <c r="AR42" s="89"/>
      <c r="AS42" s="22"/>
      <c r="AT42" s="22"/>
      <c r="AU42" s="226"/>
      <c r="AV42" s="269"/>
      <c r="AW42" s="22"/>
      <c r="AX42" s="270"/>
      <c r="AY42" s="23"/>
      <c r="AZ42" s="216"/>
      <c r="BA42" s="107"/>
      <c r="BB42" s="107"/>
      <c r="BC42" s="25"/>
      <c r="BH42" s="109"/>
      <c r="BI42" s="107"/>
      <c r="BJ42" s="107"/>
      <c r="BK42" s="25"/>
      <c r="BL42" s="216"/>
      <c r="BM42" s="107"/>
      <c r="BN42" s="107"/>
      <c r="BO42" s="25"/>
    </row>
    <row r="43" spans="1:67" s="231" customFormat="1" ht="29.25" customHeight="1">
      <c r="A43" s="275"/>
      <c r="B43" s="13" t="s">
        <v>153</v>
      </c>
      <c r="C43" s="295" t="s">
        <v>148</v>
      </c>
      <c r="D43" s="295" t="s">
        <v>148</v>
      </c>
      <c r="E43" s="29">
        <v>3.5</v>
      </c>
      <c r="F43" s="30">
        <f t="shared" si="10"/>
        <v>126</v>
      </c>
      <c r="G43" s="287">
        <f t="shared" si="11"/>
        <v>54</v>
      </c>
      <c r="H43" s="20">
        <v>36</v>
      </c>
      <c r="I43" s="20">
        <v>18</v>
      </c>
      <c r="J43" s="20"/>
      <c r="K43" s="19">
        <f t="shared" si="12"/>
        <v>72</v>
      </c>
      <c r="L43" s="89">
        <v>4</v>
      </c>
      <c r="M43" s="22"/>
      <c r="N43" s="22">
        <v>4</v>
      </c>
      <c r="O43" s="22"/>
      <c r="P43" s="22"/>
      <c r="Q43" s="22">
        <v>4</v>
      </c>
      <c r="R43" s="22"/>
      <c r="S43" s="25"/>
      <c r="T43" s="216"/>
      <c r="U43" s="107"/>
      <c r="V43" s="107"/>
      <c r="W43" s="25"/>
      <c r="X43" s="216"/>
      <c r="Y43" s="107"/>
      <c r="Z43" s="107"/>
      <c r="AA43" s="25"/>
      <c r="AB43" s="24"/>
      <c r="AC43" s="123"/>
      <c r="AD43" s="123"/>
      <c r="AE43" s="124"/>
      <c r="AF43" s="109">
        <f t="shared" si="13"/>
        <v>3</v>
      </c>
      <c r="AG43" s="107">
        <v>2</v>
      </c>
      <c r="AH43" s="107">
        <v>1</v>
      </c>
      <c r="AI43" s="25"/>
      <c r="AJ43" s="16"/>
      <c r="AK43" s="123"/>
      <c r="AL43" s="123"/>
      <c r="AM43" s="124"/>
      <c r="AN43" s="263"/>
      <c r="AO43" s="123"/>
      <c r="AP43" s="123"/>
      <c r="AQ43" s="125"/>
      <c r="AR43" s="140"/>
      <c r="AS43" s="123"/>
      <c r="AT43" s="123"/>
      <c r="AU43" s="124"/>
      <c r="AV43" s="27"/>
      <c r="AW43" s="123"/>
      <c r="AX43" s="123"/>
      <c r="AY43" s="126"/>
      <c r="AZ43" s="216"/>
      <c r="BA43" s="107"/>
      <c r="BB43" s="107"/>
      <c r="BC43" s="25"/>
      <c r="BH43" s="216"/>
      <c r="BI43" s="107"/>
      <c r="BJ43" s="107"/>
      <c r="BK43" s="25"/>
      <c r="BL43" s="109"/>
      <c r="BM43" s="107"/>
      <c r="BN43" s="107"/>
      <c r="BO43" s="25"/>
    </row>
    <row r="44" spans="1:67" s="231" customFormat="1" ht="27" customHeight="1">
      <c r="A44" s="122"/>
      <c r="B44" s="299" t="s">
        <v>111</v>
      </c>
      <c r="C44" s="295" t="s">
        <v>50</v>
      </c>
      <c r="D44" s="120" t="s">
        <v>50</v>
      </c>
      <c r="E44" s="29">
        <v>4</v>
      </c>
      <c r="F44" s="30">
        <f t="shared" si="10"/>
        <v>144</v>
      </c>
      <c r="G44" s="287">
        <f t="shared" si="11"/>
        <v>72</v>
      </c>
      <c r="H44" s="20">
        <v>36</v>
      </c>
      <c r="I44" s="20"/>
      <c r="J44" s="20">
        <v>36</v>
      </c>
      <c r="K44" s="19">
        <f t="shared" si="12"/>
        <v>72</v>
      </c>
      <c r="L44" s="89"/>
      <c r="M44" s="22">
        <v>4</v>
      </c>
      <c r="N44" s="22">
        <v>4</v>
      </c>
      <c r="O44" s="22"/>
      <c r="P44" s="22"/>
      <c r="Q44" s="22"/>
      <c r="R44" s="296"/>
      <c r="S44" s="25"/>
      <c r="T44" s="109"/>
      <c r="U44" s="107"/>
      <c r="V44" s="107"/>
      <c r="W44" s="25"/>
      <c r="X44" s="107"/>
      <c r="Y44" s="107"/>
      <c r="Z44" s="107"/>
      <c r="AA44" s="25"/>
      <c r="AB44" s="140"/>
      <c r="AC44" s="123"/>
      <c r="AD44" s="123"/>
      <c r="AE44" s="124"/>
      <c r="AF44" s="107">
        <f t="shared" si="13"/>
        <v>4</v>
      </c>
      <c r="AG44" s="107">
        <v>2</v>
      </c>
      <c r="AH44" s="107"/>
      <c r="AI44" s="25">
        <v>2</v>
      </c>
      <c r="AJ44" s="16"/>
      <c r="AK44" s="123"/>
      <c r="AL44" s="123"/>
      <c r="AM44" s="124"/>
      <c r="AN44" s="263"/>
      <c r="AO44" s="123"/>
      <c r="AP44" s="123"/>
      <c r="AQ44" s="125"/>
      <c r="AR44" s="24"/>
      <c r="AS44" s="123"/>
      <c r="AT44" s="123"/>
      <c r="AU44" s="124"/>
      <c r="AV44" s="27"/>
      <c r="AW44" s="123"/>
      <c r="AX44" s="123"/>
      <c r="AY44" s="126"/>
      <c r="AZ44" s="109"/>
      <c r="BA44" s="107"/>
      <c r="BB44" s="107"/>
      <c r="BC44" s="25"/>
      <c r="BH44" s="109"/>
      <c r="BI44" s="107"/>
      <c r="BJ44" s="107"/>
      <c r="BK44" s="25"/>
      <c r="BL44" s="107"/>
      <c r="BM44" s="107"/>
      <c r="BN44" s="107"/>
      <c r="BO44" s="25"/>
    </row>
    <row r="45" spans="1:67" s="231" customFormat="1" ht="81.75" customHeight="1">
      <c r="A45" s="285"/>
      <c r="B45" s="149" t="s">
        <v>154</v>
      </c>
      <c r="C45" s="149" t="s">
        <v>96</v>
      </c>
      <c r="D45" s="120" t="s">
        <v>50</v>
      </c>
      <c r="E45" s="29">
        <v>4</v>
      </c>
      <c r="F45" s="30">
        <f t="shared" si="10"/>
        <v>144</v>
      </c>
      <c r="G45" s="287">
        <f t="shared" si="11"/>
        <v>54</v>
      </c>
      <c r="H45" s="20">
        <v>36</v>
      </c>
      <c r="I45" s="20">
        <v>18</v>
      </c>
      <c r="J45" s="20"/>
      <c r="K45" s="19">
        <f t="shared" si="12"/>
        <v>90</v>
      </c>
      <c r="L45" s="89">
        <v>4</v>
      </c>
      <c r="M45" s="22"/>
      <c r="N45" s="22">
        <v>4</v>
      </c>
      <c r="O45" s="22"/>
      <c r="P45" s="22"/>
      <c r="Q45" s="22">
        <v>4</v>
      </c>
      <c r="R45" s="22"/>
      <c r="S45" s="25"/>
      <c r="T45" s="216"/>
      <c r="U45" s="107"/>
      <c r="V45" s="107"/>
      <c r="W45" s="25"/>
      <c r="X45" s="216"/>
      <c r="Y45" s="107"/>
      <c r="Z45" s="107"/>
      <c r="AA45" s="25"/>
      <c r="AF45" s="216">
        <f t="shared" si="13"/>
        <v>3</v>
      </c>
      <c r="AG45" s="107">
        <v>2</v>
      </c>
      <c r="AH45" s="107">
        <v>1</v>
      </c>
      <c r="AI45" s="25"/>
      <c r="AJ45" s="16"/>
      <c r="AK45" s="123"/>
      <c r="AL45" s="123"/>
      <c r="AM45" s="124"/>
      <c r="AN45" s="263"/>
      <c r="AO45" s="123"/>
      <c r="AP45" s="123"/>
      <c r="AQ45" s="125"/>
      <c r="AR45" s="24"/>
      <c r="AS45" s="123"/>
      <c r="AT45" s="123"/>
      <c r="AU45" s="124"/>
      <c r="AV45" s="27"/>
      <c r="AW45" s="123"/>
      <c r="AX45" s="123"/>
      <c r="AY45" s="126"/>
      <c r="BD45" s="259"/>
      <c r="BE45" s="260"/>
      <c r="BF45" s="260"/>
      <c r="BG45" s="261"/>
      <c r="BH45" s="216"/>
      <c r="BI45" s="107"/>
      <c r="BJ45" s="107"/>
      <c r="BK45" s="25"/>
      <c r="BL45" s="259"/>
      <c r="BM45" s="260"/>
      <c r="BN45" s="260"/>
      <c r="BO45" s="261"/>
    </row>
    <row r="46" spans="1:67" s="231" customFormat="1" ht="39.75" customHeight="1" thickBot="1">
      <c r="A46" s="34"/>
      <c r="B46" s="220"/>
      <c r="C46" s="220"/>
      <c r="D46" s="120" t="s">
        <v>84</v>
      </c>
      <c r="E46" s="29">
        <v>1</v>
      </c>
      <c r="F46" s="30">
        <f t="shared" si="10"/>
        <v>36</v>
      </c>
      <c r="G46" s="287">
        <f t="shared" si="11"/>
        <v>18</v>
      </c>
      <c r="H46" s="20"/>
      <c r="I46" s="20"/>
      <c r="J46" s="20">
        <v>18</v>
      </c>
      <c r="K46" s="19">
        <f t="shared" si="12"/>
        <v>18</v>
      </c>
      <c r="L46" s="89"/>
      <c r="M46" s="22"/>
      <c r="N46" s="22"/>
      <c r="O46" s="22"/>
      <c r="P46" s="22"/>
      <c r="Q46" s="22"/>
      <c r="R46" s="22"/>
      <c r="S46" s="25"/>
      <c r="T46" s="216"/>
      <c r="U46" s="107"/>
      <c r="V46" s="107"/>
      <c r="W46" s="25"/>
      <c r="X46" s="216"/>
      <c r="Y46" s="107"/>
      <c r="Z46" s="107"/>
      <c r="AA46" s="25"/>
      <c r="AF46" s="216">
        <f t="shared" si="13"/>
        <v>1</v>
      </c>
      <c r="AG46" s="107"/>
      <c r="AH46" s="107"/>
      <c r="AI46" s="25">
        <v>1</v>
      </c>
      <c r="AJ46" s="16"/>
      <c r="AK46" s="123"/>
      <c r="AL46" s="123"/>
      <c r="AM46" s="124"/>
      <c r="AN46" s="263"/>
      <c r="AO46" s="123"/>
      <c r="AP46" s="123"/>
      <c r="AQ46" s="125"/>
      <c r="AR46" s="24"/>
      <c r="AS46" s="123"/>
      <c r="AT46" s="123"/>
      <c r="AU46" s="124"/>
      <c r="AV46" s="27"/>
      <c r="AW46" s="123"/>
      <c r="AX46" s="123"/>
      <c r="AY46" s="126"/>
      <c r="BD46" s="302"/>
      <c r="BE46" s="303"/>
      <c r="BF46" s="303"/>
      <c r="BG46" s="304"/>
      <c r="BH46" s="216"/>
      <c r="BI46" s="107"/>
      <c r="BJ46" s="107"/>
      <c r="BK46" s="25"/>
      <c r="BL46" s="302"/>
      <c r="BM46" s="303"/>
      <c r="BN46" s="303"/>
      <c r="BO46" s="304"/>
    </row>
    <row r="47" spans="5:32" ht="15.75" thickTop="1">
      <c r="E47" s="286">
        <f>SUM(E36:E46)</f>
        <v>31.5</v>
      </c>
      <c r="G47" s="340"/>
      <c r="AF47" s="341">
        <f>SUM(AF36:AF46)</f>
        <v>30</v>
      </c>
    </row>
    <row r="48" spans="2:7" ht="15.75" thickBot="1">
      <c r="B48" s="82" t="s">
        <v>112</v>
      </c>
      <c r="G48" s="18"/>
    </row>
    <row r="49" spans="1:67" s="293" customFormat="1" ht="41.25" customHeight="1" thickTop="1">
      <c r="A49" s="13"/>
      <c r="B49" s="13" t="s">
        <v>116</v>
      </c>
      <c r="C49" s="15" t="s">
        <v>85</v>
      </c>
      <c r="D49" s="121" t="s">
        <v>73</v>
      </c>
      <c r="E49" s="29">
        <v>1.5</v>
      </c>
      <c r="F49" s="30">
        <f aca="true" t="shared" si="14" ref="F49:F57">E49*36</f>
        <v>54</v>
      </c>
      <c r="G49" s="18">
        <f>J49+I49+H49</f>
        <v>36</v>
      </c>
      <c r="H49" s="20">
        <v>0</v>
      </c>
      <c r="I49" s="20">
        <v>36</v>
      </c>
      <c r="J49" s="20"/>
      <c r="K49" s="19">
        <f aca="true" t="shared" si="15" ref="K49:K57">F49-G49</f>
        <v>18</v>
      </c>
      <c r="L49" s="22"/>
      <c r="M49" s="21"/>
      <c r="N49" s="22"/>
      <c r="O49" s="22"/>
      <c r="P49" s="22"/>
      <c r="Q49" s="22"/>
      <c r="R49" s="23"/>
      <c r="S49" s="25">
        <v>5</v>
      </c>
      <c r="T49" s="109"/>
      <c r="U49" s="107"/>
      <c r="V49" s="107"/>
      <c r="W49" s="23"/>
      <c r="X49" s="109"/>
      <c r="Y49" s="107"/>
      <c r="Z49" s="107"/>
      <c r="AA49" s="25"/>
      <c r="AB49" s="90"/>
      <c r="AC49" s="22"/>
      <c r="AD49" s="22"/>
      <c r="AE49" s="226"/>
      <c r="AF49" s="227"/>
      <c r="AG49" s="22"/>
      <c r="AH49" s="22"/>
      <c r="AI49" s="23"/>
      <c r="AJ49" s="216">
        <v>2</v>
      </c>
      <c r="AK49" s="107"/>
      <c r="AL49" s="107">
        <v>2</v>
      </c>
      <c r="AM49" s="25"/>
      <c r="AN49" s="22"/>
      <c r="AO49" s="22"/>
      <c r="AP49" s="22"/>
      <c r="AQ49" s="25"/>
      <c r="AR49" s="90"/>
      <c r="AS49" s="22"/>
      <c r="AT49" s="22"/>
      <c r="AU49" s="226"/>
      <c r="AV49" s="22"/>
      <c r="AW49" s="22"/>
      <c r="AX49" s="22"/>
      <c r="AY49" s="23"/>
      <c r="AZ49" s="109"/>
      <c r="BA49" s="107"/>
      <c r="BB49" s="107"/>
      <c r="BC49" s="25"/>
      <c r="BD49" s="109"/>
      <c r="BE49" s="107"/>
      <c r="BF49" s="107"/>
      <c r="BG49" s="25"/>
      <c r="BL49" s="109"/>
      <c r="BM49" s="107"/>
      <c r="BN49" s="107"/>
      <c r="BO49" s="25"/>
    </row>
    <row r="50" spans="1:67" s="1" customFormat="1" ht="25.5" customHeight="1">
      <c r="A50" s="13"/>
      <c r="B50" s="13" t="s">
        <v>115</v>
      </c>
      <c r="C50" s="305"/>
      <c r="D50" s="297" t="s">
        <v>107</v>
      </c>
      <c r="E50" s="112">
        <v>2</v>
      </c>
      <c r="F50" s="30">
        <f t="shared" si="14"/>
        <v>72</v>
      </c>
      <c r="G50" s="113">
        <f>J50+I50+H50</f>
        <v>36</v>
      </c>
      <c r="H50" s="114">
        <v>18</v>
      </c>
      <c r="I50" s="114">
        <v>18</v>
      </c>
      <c r="J50" s="21"/>
      <c r="K50" s="115">
        <f t="shared" si="15"/>
        <v>36</v>
      </c>
      <c r="L50" s="191">
        <v>5</v>
      </c>
      <c r="M50" s="21"/>
      <c r="N50" s="116"/>
      <c r="O50" s="117"/>
      <c r="P50" s="117"/>
      <c r="Q50" s="117"/>
      <c r="R50" s="21"/>
      <c r="S50" s="25"/>
      <c r="T50" s="116"/>
      <c r="U50" s="117"/>
      <c r="V50" s="117"/>
      <c r="W50" s="306"/>
      <c r="X50" s="307"/>
      <c r="Y50" s="308"/>
      <c r="Z50" s="308"/>
      <c r="AA50" s="309"/>
      <c r="AB50" s="116"/>
      <c r="AC50" s="117"/>
      <c r="AD50" s="117"/>
      <c r="AE50" s="310"/>
      <c r="AF50" s="311"/>
      <c r="AG50" s="117"/>
      <c r="AH50" s="117"/>
      <c r="AI50" s="118"/>
      <c r="AJ50" s="318">
        <v>2</v>
      </c>
      <c r="AK50" s="308">
        <v>1</v>
      </c>
      <c r="AL50" s="308">
        <v>1</v>
      </c>
      <c r="AM50" s="309"/>
      <c r="AR50" s="117"/>
      <c r="AS50" s="117"/>
      <c r="AT50" s="310"/>
      <c r="AU50" s="311"/>
      <c r="AV50" s="117"/>
      <c r="AW50" s="117"/>
      <c r="AX50" s="310"/>
      <c r="AY50" s="317"/>
      <c r="AZ50" s="146"/>
      <c r="BA50" s="147"/>
      <c r="BB50" s="147"/>
      <c r="BC50" s="148"/>
      <c r="BD50" s="146"/>
      <c r="BE50" s="147"/>
      <c r="BF50" s="147"/>
      <c r="BG50" s="148"/>
      <c r="BL50" s="119"/>
      <c r="BM50" s="134"/>
      <c r="BN50" s="134"/>
      <c r="BO50" s="309"/>
    </row>
    <row r="51" spans="1:67" s="293" customFormat="1" ht="24" customHeight="1">
      <c r="A51" s="122"/>
      <c r="B51" s="13" t="s">
        <v>113</v>
      </c>
      <c r="C51" s="298"/>
      <c r="D51" s="120" t="s">
        <v>114</v>
      </c>
      <c r="E51" s="29">
        <v>2</v>
      </c>
      <c r="F51" s="30">
        <f t="shared" si="14"/>
        <v>72</v>
      </c>
      <c r="G51" s="24">
        <f>J51+I51+H51</f>
        <v>36</v>
      </c>
      <c r="H51" s="20">
        <v>36</v>
      </c>
      <c r="I51" s="20"/>
      <c r="J51" s="20"/>
      <c r="K51" s="110">
        <f t="shared" si="15"/>
        <v>36</v>
      </c>
      <c r="L51" s="22"/>
      <c r="M51" s="22">
        <v>5</v>
      </c>
      <c r="N51" s="22"/>
      <c r="O51" s="22"/>
      <c r="P51" s="22"/>
      <c r="Q51" s="23"/>
      <c r="R51" s="296"/>
      <c r="S51" s="25"/>
      <c r="T51" s="109"/>
      <c r="U51" s="107"/>
      <c r="V51" s="107"/>
      <c r="W51" s="25"/>
      <c r="X51" s="107"/>
      <c r="Y51" s="107"/>
      <c r="Z51" s="107"/>
      <c r="AA51" s="25"/>
      <c r="AB51" s="140"/>
      <c r="AC51" s="123"/>
      <c r="AD51" s="123"/>
      <c r="AE51" s="124"/>
      <c r="AF51" s="12"/>
      <c r="AG51" s="128"/>
      <c r="AH51" s="128"/>
      <c r="AI51" s="126"/>
      <c r="AJ51" s="109">
        <f>SUM(AK51:AL51)</f>
        <v>2</v>
      </c>
      <c r="AK51" s="107">
        <v>2</v>
      </c>
      <c r="AL51" s="107"/>
      <c r="AM51" s="25"/>
      <c r="AN51" s="263"/>
      <c r="AO51" s="123"/>
      <c r="AP51" s="123"/>
      <c r="AQ51" s="125"/>
      <c r="AR51" s="24"/>
      <c r="AS51" s="123"/>
      <c r="AT51" s="123"/>
      <c r="AU51" s="124"/>
      <c r="AV51" s="27"/>
      <c r="AW51" s="123"/>
      <c r="AX51" s="123"/>
      <c r="AY51" s="126"/>
      <c r="AZ51" s="109"/>
      <c r="BA51" s="107"/>
      <c r="BB51" s="107"/>
      <c r="BC51" s="25"/>
      <c r="BD51" s="107"/>
      <c r="BE51" s="107"/>
      <c r="BF51" s="107"/>
      <c r="BG51" s="25"/>
      <c r="BL51" s="107"/>
      <c r="BM51" s="107"/>
      <c r="BN51" s="107"/>
      <c r="BO51" s="25"/>
    </row>
    <row r="52" spans="1:67" s="293" customFormat="1" ht="39" customHeight="1">
      <c r="A52" s="205"/>
      <c r="B52" s="13" t="s">
        <v>155</v>
      </c>
      <c r="C52" s="342"/>
      <c r="D52" s="298" t="s">
        <v>51</v>
      </c>
      <c r="E52" s="135">
        <v>6.5</v>
      </c>
      <c r="F52" s="110">
        <f t="shared" si="14"/>
        <v>234</v>
      </c>
      <c r="G52" s="321">
        <f>J52+I52+H52</f>
        <v>90</v>
      </c>
      <c r="H52" s="12">
        <v>54</v>
      </c>
      <c r="I52" s="12">
        <v>36</v>
      </c>
      <c r="J52" s="12"/>
      <c r="K52" s="14">
        <f t="shared" si="15"/>
        <v>144</v>
      </c>
      <c r="L52" s="343">
        <v>5</v>
      </c>
      <c r="M52" s="130"/>
      <c r="N52" s="130">
        <v>5</v>
      </c>
      <c r="O52" s="130"/>
      <c r="P52" s="130"/>
      <c r="Q52" s="130">
        <v>5</v>
      </c>
      <c r="R52" s="344"/>
      <c r="S52" s="138"/>
      <c r="T52" s="12"/>
      <c r="U52" s="12"/>
      <c r="V52" s="12"/>
      <c r="W52" s="25"/>
      <c r="X52" s="216"/>
      <c r="Y52" s="12"/>
      <c r="Z52" s="12"/>
      <c r="AA52" s="25"/>
      <c r="AB52" s="140"/>
      <c r="AC52" s="123"/>
      <c r="AD52" s="123"/>
      <c r="AE52" s="124"/>
      <c r="AF52" s="27"/>
      <c r="AG52" s="123"/>
      <c r="AH52" s="123"/>
      <c r="AI52" s="126"/>
      <c r="AJ52" s="16">
        <f>SUM(AK52:AM52)</f>
        <v>5</v>
      </c>
      <c r="AK52" s="123">
        <v>3</v>
      </c>
      <c r="AL52" s="123">
        <v>2</v>
      </c>
      <c r="AM52" s="124"/>
      <c r="AN52" s="263"/>
      <c r="AO52" s="123"/>
      <c r="AP52" s="123"/>
      <c r="AQ52" s="125"/>
      <c r="AR52" s="24"/>
      <c r="AS52" s="123"/>
      <c r="AT52" s="123"/>
      <c r="AU52" s="124"/>
      <c r="AV52" s="27"/>
      <c r="AW52" s="123"/>
      <c r="AX52" s="123"/>
      <c r="AY52" s="126"/>
      <c r="AZ52" s="216"/>
      <c r="BA52" s="107"/>
      <c r="BB52" s="107"/>
      <c r="BC52" s="25"/>
      <c r="BD52" s="109"/>
      <c r="BE52" s="107"/>
      <c r="BF52" s="107"/>
      <c r="BG52" s="25"/>
      <c r="BH52" s="89"/>
      <c r="BI52" s="12"/>
      <c r="BJ52" s="12"/>
      <c r="BK52" s="139"/>
      <c r="BL52" s="109"/>
      <c r="BM52" s="107"/>
      <c r="BN52" s="107"/>
      <c r="BO52" s="25"/>
    </row>
    <row r="53" spans="1:68" s="231" customFormat="1" ht="48.75" customHeight="1">
      <c r="A53" s="223"/>
      <c r="B53" s="299" t="s">
        <v>156</v>
      </c>
      <c r="C53" s="224" t="s">
        <v>136</v>
      </c>
      <c r="D53" s="295" t="s">
        <v>50</v>
      </c>
      <c r="E53" s="345">
        <v>2</v>
      </c>
      <c r="F53" s="326">
        <f t="shared" si="14"/>
        <v>72</v>
      </c>
      <c r="G53" s="346">
        <f>J53+I53+H53</f>
        <v>36</v>
      </c>
      <c r="H53" s="347">
        <v>18</v>
      </c>
      <c r="I53" s="347"/>
      <c r="J53" s="347">
        <v>18</v>
      </c>
      <c r="K53" s="328">
        <f t="shared" si="15"/>
        <v>36</v>
      </c>
      <c r="L53" s="348"/>
      <c r="M53" s="348" t="s">
        <v>117</v>
      </c>
      <c r="N53" s="348">
        <v>5</v>
      </c>
      <c r="O53" s="348"/>
      <c r="P53" s="348"/>
      <c r="Q53" s="348"/>
      <c r="R53" s="349"/>
      <c r="S53" s="350"/>
      <c r="T53" s="217"/>
      <c r="U53" s="107"/>
      <c r="V53" s="218"/>
      <c r="W53" s="25"/>
      <c r="X53" s="217"/>
      <c r="Y53" s="107"/>
      <c r="Z53" s="218"/>
      <c r="AA53" s="25"/>
      <c r="AB53" s="276"/>
      <c r="AC53" s="114"/>
      <c r="AD53" s="114"/>
      <c r="AE53" s="277"/>
      <c r="AF53" s="278"/>
      <c r="AG53" s="279"/>
      <c r="AH53" s="152"/>
      <c r="AI53" s="155"/>
      <c r="AJ53" s="26">
        <v>2</v>
      </c>
      <c r="AK53" s="347">
        <v>1</v>
      </c>
      <c r="AL53" s="347"/>
      <c r="AM53" s="351">
        <v>1</v>
      </c>
      <c r="AN53" s="91"/>
      <c r="AO53" s="152"/>
      <c r="AP53" s="281"/>
      <c r="AQ53" s="282"/>
      <c r="AR53" s="153"/>
      <c r="AS53" s="281"/>
      <c r="AT53" s="281"/>
      <c r="AU53" s="283"/>
      <c r="AV53" s="91"/>
      <c r="AW53" s="281"/>
      <c r="AX53" s="281"/>
      <c r="AY53" s="284"/>
      <c r="AZ53" s="217"/>
      <c r="BA53" s="107"/>
      <c r="BB53" s="218"/>
      <c r="BC53" s="25"/>
      <c r="BD53" s="217"/>
      <c r="BE53" s="107"/>
      <c r="BF53" s="218"/>
      <c r="BG53" s="25"/>
      <c r="BL53" s="291"/>
      <c r="BM53" s="347"/>
      <c r="BN53" s="347"/>
      <c r="BO53" s="352"/>
      <c r="BP53" s="271"/>
    </row>
    <row r="54" spans="1:68" s="231" customFormat="1" ht="63" customHeight="1">
      <c r="A54" s="225"/>
      <c r="B54" s="299" t="s">
        <v>157</v>
      </c>
      <c r="C54" s="224" t="s">
        <v>136</v>
      </c>
      <c r="D54" s="295" t="s">
        <v>50</v>
      </c>
      <c r="E54" s="345">
        <v>1</v>
      </c>
      <c r="F54" s="326">
        <f t="shared" si="14"/>
        <v>36</v>
      </c>
      <c r="G54" s="346"/>
      <c r="H54" s="347"/>
      <c r="I54" s="347"/>
      <c r="J54" s="347"/>
      <c r="K54" s="328">
        <f t="shared" si="15"/>
        <v>36</v>
      </c>
      <c r="L54" s="348"/>
      <c r="M54" s="348"/>
      <c r="N54" s="348"/>
      <c r="O54" s="348"/>
      <c r="P54" s="348">
        <v>5</v>
      </c>
      <c r="Q54" s="348"/>
      <c r="R54" s="349"/>
      <c r="S54" s="350"/>
      <c r="T54" s="217"/>
      <c r="U54" s="107"/>
      <c r="V54" s="218"/>
      <c r="W54" s="25"/>
      <c r="X54" s="217"/>
      <c r="Y54" s="107"/>
      <c r="Z54" s="218"/>
      <c r="AA54" s="25"/>
      <c r="AB54" s="276"/>
      <c r="AC54" s="114"/>
      <c r="AD54" s="114"/>
      <c r="AE54" s="277"/>
      <c r="AF54" s="278"/>
      <c r="AG54" s="279"/>
      <c r="AH54" s="152"/>
      <c r="AI54" s="155"/>
      <c r="AJ54" s="280"/>
      <c r="AK54" s="152"/>
      <c r="AL54" s="152"/>
      <c r="AM54" s="154"/>
      <c r="AN54" s="91"/>
      <c r="AO54" s="152"/>
      <c r="AP54" s="281"/>
      <c r="AQ54" s="282"/>
      <c r="AR54" s="153"/>
      <c r="AS54" s="281"/>
      <c r="AT54" s="281"/>
      <c r="AU54" s="283"/>
      <c r="AV54" s="91"/>
      <c r="AW54" s="281"/>
      <c r="AX54" s="281"/>
      <c r="AY54" s="284"/>
      <c r="AZ54" s="217"/>
      <c r="BA54" s="107"/>
      <c r="BB54" s="218"/>
      <c r="BC54" s="25"/>
      <c r="BD54" s="217"/>
      <c r="BE54" s="107"/>
      <c r="BF54" s="218"/>
      <c r="BG54" s="25"/>
      <c r="BH54" s="26"/>
      <c r="BI54" s="347"/>
      <c r="BJ54" s="347"/>
      <c r="BK54" s="351"/>
      <c r="BL54" s="291"/>
      <c r="BM54" s="347"/>
      <c r="BN54" s="347"/>
      <c r="BO54" s="352"/>
      <c r="BP54" s="271"/>
    </row>
    <row r="55" spans="2:47" ht="67.5" customHeight="1">
      <c r="B55" s="353" t="s">
        <v>158</v>
      </c>
      <c r="C55" s="295"/>
      <c r="D55" s="295" t="s">
        <v>50</v>
      </c>
      <c r="E55" s="345">
        <v>4</v>
      </c>
      <c r="F55" s="30">
        <f t="shared" si="14"/>
        <v>144</v>
      </c>
      <c r="G55" s="18">
        <f>J55+I55+H55</f>
        <v>54</v>
      </c>
      <c r="H55" s="347">
        <v>36</v>
      </c>
      <c r="I55" s="347"/>
      <c r="J55" s="347">
        <v>18</v>
      </c>
      <c r="K55" s="19">
        <f t="shared" si="15"/>
        <v>90</v>
      </c>
      <c r="L55" s="21">
        <v>5</v>
      </c>
      <c r="M55" s="21"/>
      <c r="N55" s="21">
        <v>5</v>
      </c>
      <c r="O55" s="21"/>
      <c r="P55" s="21"/>
      <c r="Q55" s="21">
        <v>5</v>
      </c>
      <c r="R55" s="21"/>
      <c r="AJ55" s="291">
        <f>SUM(AK55:AM55)</f>
        <v>3</v>
      </c>
      <c r="AK55" s="291">
        <v>2</v>
      </c>
      <c r="AL55" s="291"/>
      <c r="AM55" s="291">
        <v>1</v>
      </c>
      <c r="AR55" s="291"/>
      <c r="AS55" s="291"/>
      <c r="AT55" s="291"/>
      <c r="AU55" s="291"/>
    </row>
    <row r="56" spans="1:67" s="231" customFormat="1" ht="83.25" customHeight="1">
      <c r="A56" s="223"/>
      <c r="B56" s="299" t="s">
        <v>159</v>
      </c>
      <c r="C56" s="295" t="s">
        <v>50</v>
      </c>
      <c r="D56" s="354" t="s">
        <v>160</v>
      </c>
      <c r="E56" s="345">
        <v>4</v>
      </c>
      <c r="F56" s="326">
        <f t="shared" si="14"/>
        <v>144</v>
      </c>
      <c r="G56" s="346">
        <f>J56+I56+H56</f>
        <v>72</v>
      </c>
      <c r="H56" s="347">
        <v>36</v>
      </c>
      <c r="I56" s="347">
        <v>18</v>
      </c>
      <c r="J56" s="347">
        <v>18</v>
      </c>
      <c r="K56" s="328">
        <f t="shared" si="15"/>
        <v>72</v>
      </c>
      <c r="L56" s="348"/>
      <c r="M56" s="348" t="s">
        <v>117</v>
      </c>
      <c r="N56" s="348">
        <v>5</v>
      </c>
      <c r="O56" s="348"/>
      <c r="P56" s="348"/>
      <c r="Q56" s="348"/>
      <c r="R56" s="349"/>
      <c r="S56" s="350"/>
      <c r="T56" s="216"/>
      <c r="U56" s="107"/>
      <c r="V56" s="107"/>
      <c r="W56" s="25"/>
      <c r="X56" s="217"/>
      <c r="Y56" s="107"/>
      <c r="Z56" s="218"/>
      <c r="AA56" s="25"/>
      <c r="AB56" s="276"/>
      <c r="AC56" s="114"/>
      <c r="AD56" s="114"/>
      <c r="AE56" s="277"/>
      <c r="AF56" s="278"/>
      <c r="AG56" s="279"/>
      <c r="AH56" s="152"/>
      <c r="AI56" s="155"/>
      <c r="AJ56" s="26">
        <f>SUM(AK56:AM56)</f>
        <v>4</v>
      </c>
      <c r="AK56" s="347">
        <v>2</v>
      </c>
      <c r="AL56" s="347">
        <v>1</v>
      </c>
      <c r="AM56" s="351">
        <v>1</v>
      </c>
      <c r="AN56" s="91"/>
      <c r="AO56" s="152"/>
      <c r="AP56" s="281"/>
      <c r="AQ56" s="282"/>
      <c r="AR56" s="153"/>
      <c r="AS56" s="281"/>
      <c r="AT56" s="281"/>
      <c r="AU56" s="283"/>
      <c r="AV56" s="91"/>
      <c r="AW56" s="281"/>
      <c r="AX56" s="281"/>
      <c r="AY56" s="284"/>
      <c r="AZ56" s="217"/>
      <c r="BA56" s="107"/>
      <c r="BB56" s="218"/>
      <c r="BC56" s="25"/>
      <c r="BD56" s="216"/>
      <c r="BE56" s="107"/>
      <c r="BF56" s="107"/>
      <c r="BG56" s="25"/>
      <c r="BL56" s="291"/>
      <c r="BM56" s="347"/>
      <c r="BN56" s="347"/>
      <c r="BO56" s="355"/>
    </row>
    <row r="57" spans="1:67" s="231" customFormat="1" ht="42.75" customHeight="1">
      <c r="A57" s="122"/>
      <c r="B57" s="299" t="s">
        <v>118</v>
      </c>
      <c r="C57" s="295" t="s">
        <v>50</v>
      </c>
      <c r="D57" s="120" t="s">
        <v>50</v>
      </c>
      <c r="E57" s="221">
        <v>7</v>
      </c>
      <c r="F57" s="326">
        <f t="shared" si="14"/>
        <v>252</v>
      </c>
      <c r="G57" s="321">
        <f>J57+I57+H57</f>
        <v>72</v>
      </c>
      <c r="H57" s="347">
        <v>36</v>
      </c>
      <c r="I57" s="12"/>
      <c r="J57" s="12">
        <v>36</v>
      </c>
      <c r="K57" s="14">
        <f t="shared" si="15"/>
        <v>180</v>
      </c>
      <c r="L57" s="130">
        <v>5</v>
      </c>
      <c r="M57" s="130"/>
      <c r="N57" s="130">
        <v>5</v>
      </c>
      <c r="O57" s="22"/>
      <c r="P57" s="22"/>
      <c r="Q57" s="23"/>
      <c r="R57" s="296"/>
      <c r="S57" s="25"/>
      <c r="T57" s="109"/>
      <c r="U57" s="107"/>
      <c r="V57" s="107"/>
      <c r="W57" s="25"/>
      <c r="X57" s="107"/>
      <c r="Y57" s="107"/>
      <c r="Z57" s="107"/>
      <c r="AA57" s="25"/>
      <c r="AB57" s="140"/>
      <c r="AC57" s="123"/>
      <c r="AD57" s="123"/>
      <c r="AE57" s="124"/>
      <c r="AF57" s="12"/>
      <c r="AG57" s="128"/>
      <c r="AH57" s="128"/>
      <c r="AI57" s="126"/>
      <c r="AJ57" s="26">
        <f>SUM(AK57:AM57)</f>
        <v>4</v>
      </c>
      <c r="AK57" s="347">
        <v>2</v>
      </c>
      <c r="AL57" s="347"/>
      <c r="AM57" s="356">
        <v>2</v>
      </c>
      <c r="AN57" s="263"/>
      <c r="AO57" s="123"/>
      <c r="AP57" s="123"/>
      <c r="AQ57" s="125"/>
      <c r="AR57" s="24"/>
      <c r="AS57" s="123"/>
      <c r="AT57" s="123"/>
      <c r="AU57" s="124"/>
      <c r="AV57" s="27"/>
      <c r="AW57" s="123"/>
      <c r="AX57" s="123"/>
      <c r="AY57" s="126"/>
      <c r="AZ57" s="109"/>
      <c r="BA57" s="107"/>
      <c r="BB57" s="107"/>
      <c r="BC57" s="25"/>
      <c r="BD57" s="107"/>
      <c r="BE57" s="107"/>
      <c r="BF57" s="107"/>
      <c r="BG57" s="25"/>
      <c r="BL57" s="107"/>
      <c r="BM57" s="107"/>
      <c r="BN57" s="107"/>
      <c r="BO57" s="25"/>
    </row>
    <row r="58" spans="5:36" ht="12.75">
      <c r="E58" s="286">
        <f>SUM(E49:E57)</f>
        <v>30</v>
      </c>
      <c r="AJ58" s="334">
        <f>SUM(AJ49:AJ57)</f>
        <v>24</v>
      </c>
    </row>
    <row r="59" spans="4:36" ht="12.75">
      <c r="D59" s="357"/>
      <c r="AJ59" s="334"/>
    </row>
    <row r="60" ht="15" thickBot="1">
      <c r="B60" s="82" t="s">
        <v>119</v>
      </c>
    </row>
    <row r="61" spans="1:63" s="293" customFormat="1" ht="41.25" customHeight="1" thickBot="1" thickTop="1">
      <c r="A61" s="13"/>
      <c r="B61" s="13" t="s">
        <v>116</v>
      </c>
      <c r="C61" s="15" t="s">
        <v>85</v>
      </c>
      <c r="D61" s="121" t="s">
        <v>73</v>
      </c>
      <c r="E61" s="29">
        <v>1.5</v>
      </c>
      <c r="F61" s="30">
        <f aca="true" t="shared" si="16" ref="F61:F72">E61*36</f>
        <v>54</v>
      </c>
      <c r="G61" s="18">
        <f>J61+I61+H61</f>
        <v>36</v>
      </c>
      <c r="H61" s="20">
        <v>0</v>
      </c>
      <c r="I61" s="20">
        <v>36</v>
      </c>
      <c r="J61" s="20"/>
      <c r="K61" s="19">
        <f aca="true" t="shared" si="17" ref="K61:K72">F61-G61</f>
        <v>18</v>
      </c>
      <c r="L61" s="89"/>
      <c r="M61" s="296">
        <v>6</v>
      </c>
      <c r="N61" s="22"/>
      <c r="O61" s="22"/>
      <c r="P61" s="22"/>
      <c r="Q61" s="22"/>
      <c r="R61" s="22"/>
      <c r="S61" s="25"/>
      <c r="T61" s="109"/>
      <c r="U61" s="107"/>
      <c r="V61" s="107"/>
      <c r="W61" s="23"/>
      <c r="X61" s="109"/>
      <c r="Y61" s="107"/>
      <c r="Z61" s="107"/>
      <c r="AA61" s="25"/>
      <c r="AB61" s="90"/>
      <c r="AC61" s="22"/>
      <c r="AD61" s="22"/>
      <c r="AE61" s="226"/>
      <c r="AF61" s="227"/>
      <c r="AG61" s="22"/>
      <c r="AH61" s="22"/>
      <c r="AI61" s="23"/>
      <c r="AJ61" s="89"/>
      <c r="AK61" s="22"/>
      <c r="AL61" s="22"/>
      <c r="AM61" s="226"/>
      <c r="AN61" s="109">
        <v>2</v>
      </c>
      <c r="AO61" s="107"/>
      <c r="AP61" s="107">
        <v>2</v>
      </c>
      <c r="AQ61" s="25"/>
      <c r="AR61" s="90"/>
      <c r="AS61" s="22"/>
      <c r="AT61" s="22"/>
      <c r="AU61" s="226"/>
      <c r="AV61" s="22"/>
      <c r="AW61" s="22"/>
      <c r="AX61" s="22"/>
      <c r="AY61" s="23"/>
      <c r="AZ61" s="109"/>
      <c r="BA61" s="107"/>
      <c r="BB61" s="107"/>
      <c r="BC61" s="25"/>
      <c r="BD61" s="109"/>
      <c r="BE61" s="107"/>
      <c r="BF61" s="107"/>
      <c r="BG61" s="25"/>
      <c r="BH61" s="216"/>
      <c r="BI61" s="107"/>
      <c r="BJ61" s="107"/>
      <c r="BK61" s="25"/>
    </row>
    <row r="62" spans="1:67" s="1" customFormat="1" ht="84.75" customHeight="1" thickTop="1">
      <c r="A62" s="13"/>
      <c r="B62" s="338" t="s">
        <v>124</v>
      </c>
      <c r="C62" s="305"/>
      <c r="D62" s="120" t="s">
        <v>69</v>
      </c>
      <c r="E62" s="112">
        <v>2</v>
      </c>
      <c r="F62" s="30">
        <f t="shared" si="16"/>
        <v>72</v>
      </c>
      <c r="G62" s="113">
        <f>J62+I62+H62</f>
        <v>36</v>
      </c>
      <c r="H62" s="114">
        <v>18</v>
      </c>
      <c r="I62" s="114">
        <v>18</v>
      </c>
      <c r="J62" s="21"/>
      <c r="K62" s="115">
        <f t="shared" si="17"/>
        <v>36</v>
      </c>
      <c r="L62" s="358"/>
      <c r="M62" s="296">
        <v>6</v>
      </c>
      <c r="N62" s="308"/>
      <c r="O62" s="308"/>
      <c r="P62" s="308"/>
      <c r="Q62" s="308"/>
      <c r="R62" s="296">
        <v>6</v>
      </c>
      <c r="S62" s="309"/>
      <c r="T62" s="307"/>
      <c r="U62" s="117"/>
      <c r="V62" s="117"/>
      <c r="W62" s="306"/>
      <c r="X62" s="307"/>
      <c r="Y62" s="308"/>
      <c r="Z62" s="308"/>
      <c r="AA62" s="309"/>
      <c r="AB62" s="116"/>
      <c r="AC62" s="117"/>
      <c r="AD62" s="117"/>
      <c r="AE62" s="310"/>
      <c r="AF62" s="311"/>
      <c r="AG62" s="117"/>
      <c r="AH62" s="117"/>
      <c r="AI62" s="118"/>
      <c r="AJ62" s="312"/>
      <c r="AK62" s="313"/>
      <c r="AL62" s="313"/>
      <c r="AM62" s="314"/>
      <c r="AN62" s="315">
        <f>AO62+AP62+AQ62</f>
        <v>2</v>
      </c>
      <c r="AO62" s="316">
        <v>1</v>
      </c>
      <c r="AP62" s="316">
        <v>1</v>
      </c>
      <c r="AQ62" s="310"/>
      <c r="AR62" s="117"/>
      <c r="AS62" s="117"/>
      <c r="AT62" s="310"/>
      <c r="AU62" s="311"/>
      <c r="AV62" s="117"/>
      <c r="AW62" s="117"/>
      <c r="AX62" s="310"/>
      <c r="AY62" s="317"/>
      <c r="AZ62" s="146"/>
      <c r="BA62" s="147"/>
      <c r="BB62" s="147"/>
      <c r="BC62" s="148"/>
      <c r="BD62" s="146"/>
      <c r="BE62" s="147"/>
      <c r="BF62" s="147"/>
      <c r="BG62" s="148"/>
      <c r="BH62" s="318"/>
      <c r="BI62" s="308"/>
      <c r="BJ62" s="308"/>
      <c r="BK62" s="309"/>
      <c r="BL62" s="119"/>
      <c r="BM62" s="134"/>
      <c r="BN62" s="134"/>
      <c r="BO62" s="309"/>
    </row>
    <row r="63" spans="1:63" s="293" customFormat="1" ht="43.5" customHeight="1">
      <c r="A63" s="143"/>
      <c r="B63" s="13" t="s">
        <v>120</v>
      </c>
      <c r="C63" s="220" t="s">
        <v>95</v>
      </c>
      <c r="D63" s="111" t="s">
        <v>71</v>
      </c>
      <c r="E63" s="129">
        <v>1.5</v>
      </c>
      <c r="F63" s="110">
        <f t="shared" si="16"/>
        <v>54</v>
      </c>
      <c r="G63" s="12">
        <f>J63+I63+H63</f>
        <v>26</v>
      </c>
      <c r="H63" s="12">
        <v>16</v>
      </c>
      <c r="I63" s="12">
        <v>10</v>
      </c>
      <c r="J63" s="12"/>
      <c r="K63" s="14">
        <f t="shared" si="17"/>
        <v>28</v>
      </c>
      <c r="L63" s="136"/>
      <c r="M63" s="22" t="s">
        <v>121</v>
      </c>
      <c r="N63" s="22"/>
      <c r="O63" s="22"/>
      <c r="P63" s="22"/>
      <c r="Q63" s="22"/>
      <c r="R63" s="22"/>
      <c r="S63" s="25"/>
      <c r="T63" s="109"/>
      <c r="U63" s="107"/>
      <c r="V63" s="107"/>
      <c r="W63" s="25"/>
      <c r="X63" s="319"/>
      <c r="Y63" s="107"/>
      <c r="Z63" s="107"/>
      <c r="AA63" s="25"/>
      <c r="AB63" s="89"/>
      <c r="AC63" s="22"/>
      <c r="AD63" s="22"/>
      <c r="AE63" s="226"/>
      <c r="AF63" s="22"/>
      <c r="AG63" s="22"/>
      <c r="AH63" s="22"/>
      <c r="AI63" s="25"/>
      <c r="AJ63" s="90"/>
      <c r="AK63" s="22"/>
      <c r="AL63" s="22"/>
      <c r="AM63" s="226"/>
      <c r="AN63" s="108">
        <f>AO63+AP63+AQ63</f>
        <v>1.5</v>
      </c>
      <c r="AO63" s="123">
        <v>1</v>
      </c>
      <c r="AP63" s="123">
        <v>0.5</v>
      </c>
      <c r="AQ63" s="125"/>
      <c r="AR63" s="89"/>
      <c r="AS63" s="22"/>
      <c r="AT63" s="22"/>
      <c r="AU63" s="226"/>
      <c r="AV63" s="269"/>
      <c r="AW63" s="22"/>
      <c r="AX63" s="270"/>
      <c r="AY63" s="23"/>
      <c r="AZ63" s="109"/>
      <c r="BA63" s="107"/>
      <c r="BB63" s="107"/>
      <c r="BC63" s="25"/>
      <c r="BD63" s="294"/>
      <c r="BE63" s="107"/>
      <c r="BF63" s="218"/>
      <c r="BG63" s="25"/>
      <c r="BH63" s="127"/>
      <c r="BI63" s="123"/>
      <c r="BJ63" s="123"/>
      <c r="BK63" s="125"/>
    </row>
    <row r="64" spans="1:63" s="293" customFormat="1" ht="32.25" customHeight="1">
      <c r="A64" s="122"/>
      <c r="B64" s="13" t="s">
        <v>122</v>
      </c>
      <c r="C64" s="298"/>
      <c r="D64" s="120" t="s">
        <v>123</v>
      </c>
      <c r="E64" s="29">
        <v>2</v>
      </c>
      <c r="F64" s="30">
        <f t="shared" si="16"/>
        <v>72</v>
      </c>
      <c r="G64" s="24">
        <f>J64+I64+H64</f>
        <v>36</v>
      </c>
      <c r="H64" s="20">
        <v>18</v>
      </c>
      <c r="I64" s="20">
        <v>18</v>
      </c>
      <c r="J64" s="20"/>
      <c r="K64" s="110">
        <f t="shared" si="17"/>
        <v>36</v>
      </c>
      <c r="L64" s="89">
        <v>6</v>
      </c>
      <c r="M64" s="22"/>
      <c r="N64" s="22"/>
      <c r="O64" s="22"/>
      <c r="P64" s="22"/>
      <c r="Q64" s="22"/>
      <c r="R64" s="296"/>
      <c r="S64" s="25"/>
      <c r="T64" s="109"/>
      <c r="U64" s="107"/>
      <c r="V64" s="107"/>
      <c r="W64" s="25"/>
      <c r="X64" s="107"/>
      <c r="Y64" s="107"/>
      <c r="Z64" s="107"/>
      <c r="AA64" s="25"/>
      <c r="AB64" s="140"/>
      <c r="AC64" s="123"/>
      <c r="AD64" s="123"/>
      <c r="AE64" s="124"/>
      <c r="AF64" s="12"/>
      <c r="AG64" s="128"/>
      <c r="AH64" s="128"/>
      <c r="AI64" s="126"/>
      <c r="AJ64" s="16"/>
      <c r="AK64" s="123"/>
      <c r="AL64" s="123"/>
      <c r="AM64" s="124"/>
      <c r="AN64" s="109">
        <f>SUM(AO64:AP64)</f>
        <v>2</v>
      </c>
      <c r="AO64" s="107">
        <v>1</v>
      </c>
      <c r="AP64" s="107">
        <v>1</v>
      </c>
      <c r="AQ64" s="25"/>
      <c r="AR64" s="24"/>
      <c r="AS64" s="123"/>
      <c r="AT64" s="123"/>
      <c r="AU64" s="124"/>
      <c r="AV64" s="27"/>
      <c r="AW64" s="123"/>
      <c r="AX64" s="123"/>
      <c r="AY64" s="126"/>
      <c r="AZ64" s="109"/>
      <c r="BA64" s="107"/>
      <c r="BB64" s="107"/>
      <c r="BC64" s="25"/>
      <c r="BD64" s="107"/>
      <c r="BE64" s="107"/>
      <c r="BF64" s="107"/>
      <c r="BG64" s="25"/>
      <c r="BH64" s="109"/>
      <c r="BI64" s="107"/>
      <c r="BJ64" s="107"/>
      <c r="BK64" s="25"/>
    </row>
    <row r="65" spans="1:63" s="231" customFormat="1" ht="33.75" customHeight="1">
      <c r="A65" s="285"/>
      <c r="B65" s="353" t="s">
        <v>161</v>
      </c>
      <c r="C65" s="295" t="s">
        <v>50</v>
      </c>
      <c r="D65" s="298" t="s">
        <v>51</v>
      </c>
      <c r="E65" s="345">
        <v>4</v>
      </c>
      <c r="F65" s="326">
        <f t="shared" si="16"/>
        <v>144</v>
      </c>
      <c r="G65" s="321">
        <f>J65+I65+H65</f>
        <v>54</v>
      </c>
      <c r="H65" s="347">
        <v>36</v>
      </c>
      <c r="I65" s="347">
        <v>18</v>
      </c>
      <c r="J65" s="347"/>
      <c r="K65" s="328">
        <f t="shared" si="17"/>
        <v>90</v>
      </c>
      <c r="L65" s="359">
        <v>6</v>
      </c>
      <c r="M65" s="348"/>
      <c r="N65" s="348">
        <v>6</v>
      </c>
      <c r="O65" s="348"/>
      <c r="P65" s="348"/>
      <c r="Q65" s="348"/>
      <c r="R65" s="348"/>
      <c r="S65" s="350"/>
      <c r="T65" s="216"/>
      <c r="U65" s="107"/>
      <c r="V65" s="107"/>
      <c r="W65" s="25"/>
      <c r="X65" s="216"/>
      <c r="Y65" s="107"/>
      <c r="Z65" s="107"/>
      <c r="AA65" s="25"/>
      <c r="AB65" s="89"/>
      <c r="AC65" s="22"/>
      <c r="AD65" s="22"/>
      <c r="AE65" s="226"/>
      <c r="AF65" s="22"/>
      <c r="AG65" s="22"/>
      <c r="AH65" s="22"/>
      <c r="AI65" s="25"/>
      <c r="AJ65" s="90"/>
      <c r="AK65" s="22"/>
      <c r="AL65" s="22"/>
      <c r="AM65" s="226"/>
      <c r="AN65" s="291">
        <f>SUM(AO65:AP65)</f>
        <v>3</v>
      </c>
      <c r="AO65" s="347">
        <v>2</v>
      </c>
      <c r="AP65" s="347">
        <v>1</v>
      </c>
      <c r="AQ65" s="355"/>
      <c r="AR65" s="89"/>
      <c r="AS65" s="22"/>
      <c r="AT65" s="22"/>
      <c r="AU65" s="226"/>
      <c r="AV65" s="269"/>
      <c r="AW65" s="22"/>
      <c r="AX65" s="270"/>
      <c r="AY65" s="23"/>
      <c r="AZ65" s="216"/>
      <c r="BA65" s="107"/>
      <c r="BB65" s="107"/>
      <c r="BC65" s="25"/>
      <c r="BD65" s="216"/>
      <c r="BE65" s="107"/>
      <c r="BF65" s="107"/>
      <c r="BG65" s="25"/>
      <c r="BH65" s="26"/>
      <c r="BI65" s="347"/>
      <c r="BJ65" s="347"/>
      <c r="BK65" s="351"/>
    </row>
    <row r="66" spans="1:67" s="231" customFormat="1" ht="42" customHeight="1">
      <c r="A66" s="225"/>
      <c r="B66" s="353" t="s">
        <v>162</v>
      </c>
      <c r="C66" s="220" t="s">
        <v>95</v>
      </c>
      <c r="D66" s="298" t="s">
        <v>51</v>
      </c>
      <c r="E66" s="345">
        <v>1</v>
      </c>
      <c r="F66" s="326">
        <f t="shared" si="16"/>
        <v>36</v>
      </c>
      <c r="G66" s="321"/>
      <c r="H66" s="347"/>
      <c r="I66" s="347"/>
      <c r="J66" s="347"/>
      <c r="K66" s="328">
        <f t="shared" si="17"/>
        <v>36</v>
      </c>
      <c r="L66" s="359"/>
      <c r="M66" s="348"/>
      <c r="N66" s="348"/>
      <c r="O66" s="348"/>
      <c r="P66" s="348">
        <v>6</v>
      </c>
      <c r="Q66" s="348"/>
      <c r="R66" s="348"/>
      <c r="S66" s="350"/>
      <c r="T66" s="109"/>
      <c r="U66" s="107"/>
      <c r="V66" s="107"/>
      <c r="W66" s="25"/>
      <c r="X66" s="319"/>
      <c r="Y66" s="107"/>
      <c r="Z66" s="107"/>
      <c r="AA66" s="25"/>
      <c r="AB66" s="89"/>
      <c r="AC66" s="22"/>
      <c r="AD66" s="22"/>
      <c r="AE66" s="226"/>
      <c r="AF66" s="22"/>
      <c r="AG66" s="22"/>
      <c r="AH66" s="22"/>
      <c r="AI66" s="25"/>
      <c r="AJ66" s="90"/>
      <c r="AK66" s="22"/>
      <c r="AL66" s="22"/>
      <c r="AM66" s="226"/>
      <c r="AN66" s="130"/>
      <c r="AO66" s="22"/>
      <c r="AP66" s="22"/>
      <c r="AQ66" s="23"/>
      <c r="AR66" s="89"/>
      <c r="AS66" s="22"/>
      <c r="AT66" s="22"/>
      <c r="AU66" s="226"/>
      <c r="AV66" s="269"/>
      <c r="AW66" s="22"/>
      <c r="AX66" s="270"/>
      <c r="AY66" s="23"/>
      <c r="AZ66" s="109"/>
      <c r="BA66" s="107"/>
      <c r="BB66" s="107"/>
      <c r="BC66" s="25"/>
      <c r="BD66" s="294"/>
      <c r="BE66" s="107"/>
      <c r="BF66" s="218"/>
      <c r="BG66" s="25"/>
      <c r="BH66" s="26"/>
      <c r="BI66" s="347"/>
      <c r="BJ66" s="347"/>
      <c r="BK66" s="351"/>
      <c r="BL66" s="291"/>
      <c r="BM66" s="347"/>
      <c r="BN66" s="347"/>
      <c r="BO66" s="355"/>
    </row>
    <row r="67" spans="1:63" s="231" customFormat="1" ht="63" customHeight="1">
      <c r="A67" s="223"/>
      <c r="B67" s="360" t="s">
        <v>163</v>
      </c>
      <c r="C67" s="295" t="s">
        <v>50</v>
      </c>
      <c r="D67" s="295" t="s">
        <v>148</v>
      </c>
      <c r="E67" s="345">
        <v>4</v>
      </c>
      <c r="F67" s="326">
        <f t="shared" si="16"/>
        <v>144</v>
      </c>
      <c r="G67" s="346">
        <f aca="true" t="shared" si="18" ref="G67:G72">J67+I67+H67</f>
        <v>72</v>
      </c>
      <c r="H67" s="347">
        <v>36</v>
      </c>
      <c r="I67" s="347">
        <v>18</v>
      </c>
      <c r="J67" s="347">
        <v>18</v>
      </c>
      <c r="K67" s="328">
        <f t="shared" si="17"/>
        <v>72</v>
      </c>
      <c r="L67" s="359"/>
      <c r="M67" s="348" t="s">
        <v>121</v>
      </c>
      <c r="N67" s="348">
        <v>6</v>
      </c>
      <c r="O67" s="348"/>
      <c r="P67" s="348"/>
      <c r="Q67" s="348">
        <v>6</v>
      </c>
      <c r="R67" s="361"/>
      <c r="S67" s="350"/>
      <c r="T67" s="216"/>
      <c r="U67" s="107"/>
      <c r="V67" s="107"/>
      <c r="W67" s="25"/>
      <c r="X67" s="217"/>
      <c r="Y67" s="107"/>
      <c r="Z67" s="218"/>
      <c r="AA67" s="25"/>
      <c r="AB67" s="276"/>
      <c r="AC67" s="114"/>
      <c r="AD67" s="114"/>
      <c r="AE67" s="277"/>
      <c r="AF67" s="278"/>
      <c r="AG67" s="279"/>
      <c r="AH67" s="152"/>
      <c r="AI67" s="155"/>
      <c r="AJ67" s="280"/>
      <c r="AK67" s="152"/>
      <c r="AL67" s="152"/>
      <c r="AM67" s="154"/>
      <c r="AN67" s="291">
        <f>SUM(AO67:AQ67)</f>
        <v>4</v>
      </c>
      <c r="AO67" s="347">
        <v>2</v>
      </c>
      <c r="AP67" s="347">
        <v>1</v>
      </c>
      <c r="AQ67" s="355">
        <v>1</v>
      </c>
      <c r="AR67" s="153"/>
      <c r="AS67" s="281"/>
      <c r="AT67" s="281"/>
      <c r="AU67" s="283"/>
      <c r="AV67" s="91"/>
      <c r="AW67" s="281"/>
      <c r="AX67" s="281"/>
      <c r="AY67" s="284"/>
      <c r="AZ67" s="217"/>
      <c r="BA67" s="107"/>
      <c r="BB67" s="218"/>
      <c r="BC67" s="25"/>
      <c r="BD67" s="216"/>
      <c r="BE67" s="107"/>
      <c r="BF67" s="107"/>
      <c r="BG67" s="25"/>
      <c r="BH67" s="294"/>
      <c r="BI67" s="107"/>
      <c r="BJ67" s="218"/>
      <c r="BK67" s="25"/>
    </row>
    <row r="68" spans="1:63" s="231" customFormat="1" ht="42.75" customHeight="1">
      <c r="A68" s="133"/>
      <c r="B68" s="299" t="s">
        <v>164</v>
      </c>
      <c r="C68" s="220" t="s">
        <v>50</v>
      </c>
      <c r="D68" s="295" t="s">
        <v>50</v>
      </c>
      <c r="E68" s="345">
        <v>3</v>
      </c>
      <c r="F68" s="326">
        <f t="shared" si="16"/>
        <v>108</v>
      </c>
      <c r="G68" s="346">
        <f t="shared" si="18"/>
        <v>54</v>
      </c>
      <c r="H68" s="347">
        <v>36</v>
      </c>
      <c r="I68" s="347"/>
      <c r="J68" s="347">
        <v>18</v>
      </c>
      <c r="K68" s="328">
        <f t="shared" si="17"/>
        <v>54</v>
      </c>
      <c r="L68" s="359"/>
      <c r="M68" s="348">
        <v>6</v>
      </c>
      <c r="N68" s="348">
        <v>6</v>
      </c>
      <c r="O68" s="348"/>
      <c r="P68" s="22"/>
      <c r="Q68" s="348"/>
      <c r="R68" s="348"/>
      <c r="S68" s="350"/>
      <c r="T68" s="216"/>
      <c r="U68" s="107"/>
      <c r="V68" s="107"/>
      <c r="W68" s="25"/>
      <c r="X68" s="216"/>
      <c r="Y68" s="107"/>
      <c r="Z68" s="107"/>
      <c r="AA68" s="25"/>
      <c r="AB68" s="89"/>
      <c r="AC68" s="22"/>
      <c r="AD68" s="22"/>
      <c r="AE68" s="226"/>
      <c r="AF68" s="22"/>
      <c r="AG68" s="22"/>
      <c r="AH68" s="22"/>
      <c r="AI68" s="25"/>
      <c r="AJ68" s="90"/>
      <c r="AK68" s="22"/>
      <c r="AL68" s="22"/>
      <c r="AM68" s="226"/>
      <c r="AN68" s="291">
        <f>SUM(AO68:AQ68)</f>
        <v>3</v>
      </c>
      <c r="AO68" s="347">
        <v>2</v>
      </c>
      <c r="AP68" s="347"/>
      <c r="AQ68" s="352">
        <v>1</v>
      </c>
      <c r="AR68" s="89"/>
      <c r="AS68" s="22"/>
      <c r="AT68" s="22"/>
      <c r="AU68" s="226"/>
      <c r="AV68" s="269"/>
      <c r="AW68" s="22"/>
      <c r="AX68" s="270"/>
      <c r="AY68" s="23"/>
      <c r="AZ68" s="216"/>
      <c r="BA68" s="107"/>
      <c r="BB68" s="107"/>
      <c r="BC68" s="25"/>
      <c r="BD68" s="216"/>
      <c r="BE68" s="107"/>
      <c r="BF68" s="107"/>
      <c r="BG68" s="25"/>
      <c r="BH68" s="109"/>
      <c r="BI68" s="107"/>
      <c r="BJ68" s="107"/>
      <c r="BK68" s="25"/>
    </row>
    <row r="69" spans="1:68" s="231" customFormat="1" ht="101.25" customHeight="1">
      <c r="A69" s="143"/>
      <c r="B69" s="362" t="s">
        <v>165</v>
      </c>
      <c r="C69" s="224" t="s">
        <v>136</v>
      </c>
      <c r="D69" s="298" t="s">
        <v>50</v>
      </c>
      <c r="E69" s="221">
        <v>4.5</v>
      </c>
      <c r="F69" s="110">
        <f t="shared" si="16"/>
        <v>162</v>
      </c>
      <c r="G69" s="321">
        <f t="shared" si="18"/>
        <v>54</v>
      </c>
      <c r="H69" s="12">
        <v>36</v>
      </c>
      <c r="I69" s="12"/>
      <c r="J69" s="12">
        <v>18</v>
      </c>
      <c r="K69" s="14">
        <f t="shared" si="17"/>
        <v>108</v>
      </c>
      <c r="L69" s="136">
        <v>6</v>
      </c>
      <c r="M69" s="130"/>
      <c r="N69" s="130">
        <v>6</v>
      </c>
      <c r="O69" s="130"/>
      <c r="P69" s="130"/>
      <c r="Q69" s="130">
        <v>6</v>
      </c>
      <c r="R69" s="130"/>
      <c r="S69" s="138"/>
      <c r="T69" s="217"/>
      <c r="U69" s="107"/>
      <c r="V69" s="218"/>
      <c r="W69" s="25"/>
      <c r="X69" s="217"/>
      <c r="Y69" s="107"/>
      <c r="Z69" s="218"/>
      <c r="AA69" s="25"/>
      <c r="AB69" s="276"/>
      <c r="AC69" s="114"/>
      <c r="AD69" s="114"/>
      <c r="AE69" s="277"/>
      <c r="AF69" s="278"/>
      <c r="AG69" s="279"/>
      <c r="AH69" s="152"/>
      <c r="AI69" s="155"/>
      <c r="AM69" s="226"/>
      <c r="AN69" s="291">
        <f>SUM(AO69:AQ69)</f>
        <v>3</v>
      </c>
      <c r="AO69" s="12">
        <v>2</v>
      </c>
      <c r="AP69" s="12"/>
      <c r="AQ69" s="31">
        <v>1</v>
      </c>
      <c r="AR69" s="153"/>
      <c r="AS69" s="281"/>
      <c r="AT69" s="281"/>
      <c r="AU69" s="283"/>
      <c r="AV69" s="91"/>
      <c r="AW69" s="281"/>
      <c r="AX69" s="281"/>
      <c r="AY69" s="284"/>
      <c r="AZ69" s="217"/>
      <c r="BA69" s="107"/>
      <c r="BB69" s="218"/>
      <c r="BC69" s="25"/>
      <c r="BD69" s="217"/>
      <c r="BE69" s="107"/>
      <c r="BF69" s="218"/>
      <c r="BG69" s="25"/>
      <c r="BL69" s="140"/>
      <c r="BM69" s="12"/>
      <c r="BN69" s="12"/>
      <c r="BO69" s="141"/>
      <c r="BP69" s="271"/>
    </row>
    <row r="70" spans="1:63" s="231" customFormat="1" ht="78.75" customHeight="1">
      <c r="A70" s="275"/>
      <c r="B70" s="13" t="s">
        <v>166</v>
      </c>
      <c r="C70" s="295"/>
      <c r="D70" s="295" t="s">
        <v>50</v>
      </c>
      <c r="E70" s="221">
        <v>5</v>
      </c>
      <c r="F70" s="326">
        <f t="shared" si="16"/>
        <v>180</v>
      </c>
      <c r="G70" s="321">
        <f t="shared" si="18"/>
        <v>72</v>
      </c>
      <c r="H70" s="12">
        <v>36</v>
      </c>
      <c r="I70" s="12">
        <v>36</v>
      </c>
      <c r="J70" s="12"/>
      <c r="K70" s="14">
        <f t="shared" si="17"/>
        <v>108</v>
      </c>
      <c r="L70" s="136">
        <v>6</v>
      </c>
      <c r="M70" s="137"/>
      <c r="N70" s="130">
        <v>6</v>
      </c>
      <c r="O70" s="130"/>
      <c r="P70" s="130"/>
      <c r="Q70" s="130"/>
      <c r="R70" s="130"/>
      <c r="S70" s="138"/>
      <c r="T70" s="109"/>
      <c r="U70" s="107"/>
      <c r="V70" s="107"/>
      <c r="W70" s="25"/>
      <c r="X70" s="319"/>
      <c r="Y70" s="107"/>
      <c r="Z70" s="107"/>
      <c r="AA70" s="25"/>
      <c r="AB70" s="89"/>
      <c r="AC70" s="22"/>
      <c r="AD70" s="22"/>
      <c r="AE70" s="226"/>
      <c r="AF70" s="22"/>
      <c r="AG70" s="22"/>
      <c r="AH70" s="22"/>
      <c r="AI70" s="25"/>
      <c r="AJ70" s="90"/>
      <c r="AK70" s="22"/>
      <c r="AL70" s="22"/>
      <c r="AM70" s="226"/>
      <c r="AN70" s="291">
        <f>SUM(AO70:AQ70)</f>
        <v>4</v>
      </c>
      <c r="AO70" s="12">
        <v>2</v>
      </c>
      <c r="AP70" s="12">
        <v>2</v>
      </c>
      <c r="AQ70" s="141"/>
      <c r="AR70" s="89"/>
      <c r="AS70" s="22"/>
      <c r="AT70" s="22"/>
      <c r="AU70" s="226"/>
      <c r="AV70" s="269"/>
      <c r="AW70" s="22"/>
      <c r="AX70" s="270"/>
      <c r="AY70" s="23"/>
      <c r="AZ70" s="109"/>
      <c r="BA70" s="107"/>
      <c r="BB70" s="107"/>
      <c r="BC70" s="25"/>
      <c r="BD70" s="109"/>
      <c r="BE70" s="107"/>
      <c r="BF70" s="107"/>
      <c r="BG70" s="25"/>
      <c r="BH70" s="26"/>
      <c r="BI70" s="12"/>
      <c r="BJ70" s="12"/>
      <c r="BK70" s="31"/>
    </row>
    <row r="71" spans="1:63" s="231" customFormat="1" ht="42" customHeight="1">
      <c r="A71" s="275"/>
      <c r="B71" s="13" t="s">
        <v>167</v>
      </c>
      <c r="C71" s="295" t="s">
        <v>50</v>
      </c>
      <c r="D71" s="298" t="s">
        <v>168</v>
      </c>
      <c r="E71" s="221">
        <v>3</v>
      </c>
      <c r="F71" s="326">
        <f t="shared" si="16"/>
        <v>108</v>
      </c>
      <c r="G71" s="321">
        <f t="shared" si="18"/>
        <v>54</v>
      </c>
      <c r="H71" s="12">
        <v>36</v>
      </c>
      <c r="I71" s="12"/>
      <c r="J71" s="12">
        <v>18</v>
      </c>
      <c r="K71" s="14">
        <f t="shared" si="17"/>
        <v>54</v>
      </c>
      <c r="L71" s="136"/>
      <c r="M71" s="137">
        <v>6</v>
      </c>
      <c r="N71" s="130">
        <v>6</v>
      </c>
      <c r="O71" s="130"/>
      <c r="P71" s="130"/>
      <c r="Q71" s="130">
        <v>6</v>
      </c>
      <c r="R71" s="130"/>
      <c r="S71" s="138"/>
      <c r="T71" s="109"/>
      <c r="U71" s="107"/>
      <c r="V71" s="107"/>
      <c r="W71" s="25"/>
      <c r="X71" s="319"/>
      <c r="Y71" s="107"/>
      <c r="Z71" s="107"/>
      <c r="AA71" s="25"/>
      <c r="AB71" s="89"/>
      <c r="AC71" s="22"/>
      <c r="AD71" s="22"/>
      <c r="AE71" s="226"/>
      <c r="AF71" s="22"/>
      <c r="AG71" s="22"/>
      <c r="AH71" s="22"/>
      <c r="AI71" s="25"/>
      <c r="AJ71" s="90"/>
      <c r="AK71" s="22"/>
      <c r="AL71" s="22"/>
      <c r="AM71" s="226"/>
      <c r="AN71" s="291">
        <f>SUM(AO71:AQ71)</f>
        <v>3</v>
      </c>
      <c r="AO71" s="12">
        <v>1</v>
      </c>
      <c r="AP71" s="12"/>
      <c r="AQ71" s="141">
        <v>2</v>
      </c>
      <c r="AR71" s="89"/>
      <c r="AS71" s="22"/>
      <c r="AT71" s="22"/>
      <c r="AU71" s="226"/>
      <c r="AV71" s="269"/>
      <c r="AW71" s="22"/>
      <c r="AX71" s="270"/>
      <c r="AY71" s="23"/>
      <c r="AZ71" s="109"/>
      <c r="BA71" s="107"/>
      <c r="BB71" s="107"/>
      <c r="BC71" s="25"/>
      <c r="BD71" s="109"/>
      <c r="BE71" s="107"/>
      <c r="BF71" s="107"/>
      <c r="BG71" s="25"/>
      <c r="BH71" s="26"/>
      <c r="BI71" s="12"/>
      <c r="BJ71" s="12"/>
      <c r="BK71" s="31"/>
    </row>
    <row r="72" spans="1:63" s="231" customFormat="1" ht="18" customHeight="1" thickBot="1">
      <c r="A72" s="323"/>
      <c r="B72" s="285" t="s">
        <v>125</v>
      </c>
      <c r="C72" s="295" t="s">
        <v>50</v>
      </c>
      <c r="D72" s="324" t="s">
        <v>50</v>
      </c>
      <c r="E72" s="325">
        <v>4.5</v>
      </c>
      <c r="F72" s="326">
        <f t="shared" si="16"/>
        <v>162</v>
      </c>
      <c r="G72" s="327">
        <f t="shared" si="18"/>
        <v>0</v>
      </c>
      <c r="H72" s="91"/>
      <c r="I72" s="91"/>
      <c r="J72" s="91"/>
      <c r="K72" s="328">
        <f t="shared" si="17"/>
        <v>162</v>
      </c>
      <c r="L72" s="89"/>
      <c r="M72" s="22" t="s">
        <v>121</v>
      </c>
      <c r="N72" s="22"/>
      <c r="O72" s="22"/>
      <c r="P72" s="22"/>
      <c r="Q72" s="22"/>
      <c r="R72" s="296"/>
      <c r="S72" s="25"/>
      <c r="T72" s="216"/>
      <c r="U72" s="107"/>
      <c r="V72" s="107"/>
      <c r="W72" s="25"/>
      <c r="X72" s="216"/>
      <c r="Y72" s="107"/>
      <c r="Z72" s="107"/>
      <c r="AA72" s="25"/>
      <c r="AB72" s="89"/>
      <c r="AC72" s="22"/>
      <c r="AD72" s="22"/>
      <c r="AE72" s="226"/>
      <c r="AF72" s="22"/>
      <c r="AG72" s="22"/>
      <c r="AH72" s="22"/>
      <c r="AI72" s="25"/>
      <c r="AJ72" s="90"/>
      <c r="AK72" s="22"/>
      <c r="AL72" s="22"/>
      <c r="AM72" s="226"/>
      <c r="AN72" s="216" t="s">
        <v>66</v>
      </c>
      <c r="AO72" s="107"/>
      <c r="AP72" s="107"/>
      <c r="AQ72" s="25"/>
      <c r="AR72" s="89"/>
      <c r="AS72" s="22"/>
      <c r="AT72" s="22"/>
      <c r="AU72" s="226"/>
      <c r="AV72" s="269"/>
      <c r="AW72" s="22"/>
      <c r="AX72" s="270"/>
      <c r="AY72" s="23"/>
      <c r="AZ72" s="216"/>
      <c r="BA72" s="107"/>
      <c r="BB72" s="107"/>
      <c r="BC72" s="25"/>
      <c r="BD72" s="216"/>
      <c r="BE72" s="107"/>
      <c r="BF72" s="107"/>
      <c r="BG72" s="25"/>
      <c r="BH72" s="300"/>
      <c r="BI72" s="301"/>
      <c r="BJ72" s="301"/>
      <c r="BK72" s="156"/>
    </row>
    <row r="73" spans="4:40" ht="13.5" thickTop="1">
      <c r="D73" s="286">
        <v>36</v>
      </c>
      <c r="E73" s="286">
        <f>SUM(E61:E72)</f>
        <v>36</v>
      </c>
      <c r="AN73" s="363">
        <f>SUM(AN61:AN72)</f>
        <v>27.5</v>
      </c>
    </row>
    <row r="74" ht="15" thickBot="1">
      <c r="B74" s="82" t="s">
        <v>126</v>
      </c>
    </row>
    <row r="75" spans="1:63" s="293" customFormat="1" ht="47.25" customHeight="1" thickTop="1">
      <c r="A75" s="13"/>
      <c r="B75" s="13" t="s">
        <v>169</v>
      </c>
      <c r="C75" s="15" t="s">
        <v>85</v>
      </c>
      <c r="D75" s="121" t="s">
        <v>73</v>
      </c>
      <c r="E75" s="29">
        <v>1.5</v>
      </c>
      <c r="F75" s="30">
        <f aca="true" t="shared" si="19" ref="F75:F82">E75*36</f>
        <v>54</v>
      </c>
      <c r="G75" s="287">
        <f aca="true" t="shared" si="20" ref="G75:G82">J75+I75+H75</f>
        <v>36</v>
      </c>
      <c r="H75" s="20">
        <v>0</v>
      </c>
      <c r="I75" s="20">
        <v>36</v>
      </c>
      <c r="J75" s="20"/>
      <c r="K75" s="19">
        <f aca="true" t="shared" si="21" ref="K75:K82">F75-G75</f>
        <v>18</v>
      </c>
      <c r="L75" s="89"/>
      <c r="M75" s="296">
        <v>7</v>
      </c>
      <c r="N75" s="22"/>
      <c r="O75" s="22"/>
      <c r="P75" s="22"/>
      <c r="Q75" s="22"/>
      <c r="R75" s="22"/>
      <c r="S75" s="25"/>
      <c r="T75" s="319"/>
      <c r="U75" s="107"/>
      <c r="V75" s="107"/>
      <c r="W75" s="23"/>
      <c r="X75" s="109"/>
      <c r="Y75" s="107"/>
      <c r="Z75" s="107"/>
      <c r="AA75" s="25"/>
      <c r="AB75" s="90"/>
      <c r="AC75" s="22"/>
      <c r="AD75" s="22"/>
      <c r="AE75" s="226"/>
      <c r="AF75" s="227"/>
      <c r="AG75" s="22"/>
      <c r="AH75" s="22"/>
      <c r="AI75" s="23"/>
      <c r="AJ75" s="89"/>
      <c r="AK75" s="22"/>
      <c r="AL75" s="22"/>
      <c r="AM75" s="226"/>
      <c r="AR75" s="291">
        <f aca="true" t="shared" si="22" ref="AR75:AR82">SUM(AS75:AU75)</f>
        <v>2</v>
      </c>
      <c r="AS75" s="107"/>
      <c r="AT75" s="107">
        <v>2</v>
      </c>
      <c r="AU75" s="25"/>
      <c r="AV75" s="22"/>
      <c r="AW75" s="22"/>
      <c r="AX75" s="22"/>
      <c r="AY75" s="23"/>
      <c r="AZ75" s="109"/>
      <c r="BA75" s="107"/>
      <c r="BB75" s="107"/>
      <c r="BC75" s="25"/>
      <c r="BD75" s="109"/>
      <c r="BE75" s="107"/>
      <c r="BF75" s="107"/>
      <c r="BG75" s="25"/>
      <c r="BH75" s="216"/>
      <c r="BI75" s="107"/>
      <c r="BJ75" s="107"/>
      <c r="BK75" s="25"/>
    </row>
    <row r="76" spans="2:46" ht="85.5">
      <c r="B76" s="13" t="s">
        <v>127</v>
      </c>
      <c r="D76" s="121" t="s">
        <v>69</v>
      </c>
      <c r="E76" s="29">
        <v>4</v>
      </c>
      <c r="F76" s="30">
        <f t="shared" si="19"/>
        <v>144</v>
      </c>
      <c r="G76" s="287">
        <f t="shared" si="20"/>
        <v>72</v>
      </c>
      <c r="H76" s="20">
        <v>36</v>
      </c>
      <c r="I76" s="20">
        <v>36</v>
      </c>
      <c r="J76" s="288"/>
      <c r="K76" s="19">
        <f t="shared" si="21"/>
        <v>72</v>
      </c>
      <c r="L76" s="289"/>
      <c r="M76" s="296" t="s">
        <v>68</v>
      </c>
      <c r="N76" s="288"/>
      <c r="O76" s="288"/>
      <c r="P76" s="288"/>
      <c r="Q76" s="288"/>
      <c r="R76" s="288"/>
      <c r="S76" s="290"/>
      <c r="AR76" s="291">
        <f t="shared" si="22"/>
        <v>4</v>
      </c>
      <c r="AS76" s="107">
        <v>2</v>
      </c>
      <c r="AT76" s="107">
        <v>2</v>
      </c>
    </row>
    <row r="77" spans="2:45" ht="42.75">
      <c r="B77" s="13" t="s">
        <v>170</v>
      </c>
      <c r="D77" s="121" t="s">
        <v>75</v>
      </c>
      <c r="E77" s="29">
        <v>2</v>
      </c>
      <c r="F77" s="30">
        <f t="shared" si="19"/>
        <v>72</v>
      </c>
      <c r="G77" s="287">
        <f t="shared" si="20"/>
        <v>36</v>
      </c>
      <c r="H77" s="20">
        <v>36</v>
      </c>
      <c r="I77" s="288"/>
      <c r="J77" s="288"/>
      <c r="K77" s="19">
        <f t="shared" si="21"/>
        <v>36</v>
      </c>
      <c r="L77" s="289"/>
      <c r="M77" s="296">
        <v>7</v>
      </c>
      <c r="N77" s="288"/>
      <c r="O77" s="288"/>
      <c r="P77" s="288"/>
      <c r="Q77" s="288"/>
      <c r="R77" s="288"/>
      <c r="S77" s="290"/>
      <c r="AR77" s="291">
        <f t="shared" si="22"/>
        <v>2</v>
      </c>
      <c r="AS77" s="107">
        <v>2</v>
      </c>
    </row>
    <row r="78" spans="2:47" ht="45.75" customHeight="1">
      <c r="B78" s="13" t="s">
        <v>72</v>
      </c>
      <c r="C78" s="305"/>
      <c r="D78" s="120" t="s">
        <v>71</v>
      </c>
      <c r="E78" s="29">
        <v>1.5</v>
      </c>
      <c r="F78" s="30">
        <f t="shared" si="19"/>
        <v>54</v>
      </c>
      <c r="G78" s="287">
        <f t="shared" si="20"/>
        <v>18</v>
      </c>
      <c r="H78" s="20">
        <v>10</v>
      </c>
      <c r="I78" s="20">
        <v>8</v>
      </c>
      <c r="J78" s="20"/>
      <c r="K78" s="19">
        <f t="shared" si="21"/>
        <v>36</v>
      </c>
      <c r="L78" s="289">
        <v>7</v>
      </c>
      <c r="M78" s="296"/>
      <c r="N78" s="296"/>
      <c r="O78" s="288"/>
      <c r="P78" s="288"/>
      <c r="Q78" s="288"/>
      <c r="R78" s="288"/>
      <c r="S78" s="290"/>
      <c r="AR78" s="291">
        <f t="shared" si="22"/>
        <v>1</v>
      </c>
      <c r="AS78" s="291">
        <v>0.5</v>
      </c>
      <c r="AT78" s="291">
        <v>0.5</v>
      </c>
      <c r="AU78" s="291"/>
    </row>
    <row r="79" spans="2:45" ht="65.25" customHeight="1">
      <c r="B79" s="13" t="s">
        <v>171</v>
      </c>
      <c r="C79" s="220"/>
      <c r="D79" s="111" t="s">
        <v>50</v>
      </c>
      <c r="E79" s="112">
        <v>3</v>
      </c>
      <c r="F79" s="30">
        <f t="shared" si="19"/>
        <v>108</v>
      </c>
      <c r="G79" s="287">
        <f t="shared" si="20"/>
        <v>36</v>
      </c>
      <c r="H79" s="20">
        <v>36</v>
      </c>
      <c r="I79" s="20"/>
      <c r="J79" s="296"/>
      <c r="K79" s="19">
        <f t="shared" si="21"/>
        <v>72</v>
      </c>
      <c r="L79" s="358">
        <v>7</v>
      </c>
      <c r="M79" s="296"/>
      <c r="N79" s="296">
        <v>7</v>
      </c>
      <c r="O79" s="296"/>
      <c r="P79" s="296"/>
      <c r="Q79" s="296">
        <v>7</v>
      </c>
      <c r="R79" s="288"/>
      <c r="S79" s="290"/>
      <c r="AR79" s="291">
        <f t="shared" si="22"/>
        <v>2</v>
      </c>
      <c r="AS79" s="107">
        <v>2</v>
      </c>
    </row>
    <row r="80" spans="2:47" ht="71.25">
      <c r="B80" s="13" t="s">
        <v>172</v>
      </c>
      <c r="C80" s="298"/>
      <c r="D80" s="120" t="s">
        <v>51</v>
      </c>
      <c r="E80" s="129">
        <v>5</v>
      </c>
      <c r="F80" s="30">
        <f t="shared" si="19"/>
        <v>180</v>
      </c>
      <c r="G80" s="287">
        <f t="shared" si="20"/>
        <v>72</v>
      </c>
      <c r="H80" s="12">
        <v>36</v>
      </c>
      <c r="I80" s="12">
        <v>18</v>
      </c>
      <c r="J80" s="12">
        <v>18</v>
      </c>
      <c r="K80" s="19">
        <f t="shared" si="21"/>
        <v>108</v>
      </c>
      <c r="L80" s="358">
        <v>7</v>
      </c>
      <c r="M80" s="296"/>
      <c r="N80" s="296">
        <v>7</v>
      </c>
      <c r="O80" s="296"/>
      <c r="P80" s="296"/>
      <c r="Q80" s="296"/>
      <c r="R80" s="296"/>
      <c r="S80" s="290"/>
      <c r="AR80" s="291">
        <f t="shared" si="22"/>
        <v>4</v>
      </c>
      <c r="AS80" s="291">
        <v>2</v>
      </c>
      <c r="AT80" s="291">
        <v>1</v>
      </c>
      <c r="AU80" s="291">
        <v>1</v>
      </c>
    </row>
    <row r="81" spans="1:63" s="231" customFormat="1" ht="96.75" customHeight="1">
      <c r="A81" s="275"/>
      <c r="B81" s="299" t="s">
        <v>173</v>
      </c>
      <c r="C81" s="295"/>
      <c r="D81" s="295" t="s">
        <v>50</v>
      </c>
      <c r="E81" s="345">
        <v>8</v>
      </c>
      <c r="F81" s="326">
        <f t="shared" si="19"/>
        <v>288</v>
      </c>
      <c r="G81" s="364">
        <f t="shared" si="20"/>
        <v>108</v>
      </c>
      <c r="H81" s="347">
        <v>54</v>
      </c>
      <c r="I81" s="347"/>
      <c r="J81" s="347">
        <v>54</v>
      </c>
      <c r="K81" s="328">
        <f t="shared" si="21"/>
        <v>180</v>
      </c>
      <c r="L81" s="359">
        <v>7</v>
      </c>
      <c r="M81" s="348"/>
      <c r="N81" s="348">
        <v>7</v>
      </c>
      <c r="O81" s="348"/>
      <c r="P81" s="348">
        <v>7</v>
      </c>
      <c r="Q81" s="348"/>
      <c r="R81" s="348"/>
      <c r="S81" s="350"/>
      <c r="T81" s="319"/>
      <c r="U81" s="107"/>
      <c r="V81" s="107"/>
      <c r="W81" s="25"/>
      <c r="X81" s="319"/>
      <c r="Y81" s="107"/>
      <c r="Z81" s="107"/>
      <c r="AA81" s="25"/>
      <c r="AB81" s="89"/>
      <c r="AC81" s="22"/>
      <c r="AD81" s="22"/>
      <c r="AE81" s="226"/>
      <c r="AF81" s="22"/>
      <c r="AG81" s="22"/>
      <c r="AH81" s="22"/>
      <c r="AI81" s="25"/>
      <c r="AJ81" s="90"/>
      <c r="AK81" s="22"/>
      <c r="AL81" s="22"/>
      <c r="AM81" s="226"/>
      <c r="AN81" s="365"/>
      <c r="AO81" s="347"/>
      <c r="AP81" s="347"/>
      <c r="AQ81" s="355"/>
      <c r="AR81" s="291">
        <f t="shared" si="22"/>
        <v>6</v>
      </c>
      <c r="AS81" s="22">
        <v>3</v>
      </c>
      <c r="AT81" s="22"/>
      <c r="AU81" s="226">
        <v>3</v>
      </c>
      <c r="AV81" s="269"/>
      <c r="AW81" s="22"/>
      <c r="AX81" s="270"/>
      <c r="AY81" s="23"/>
      <c r="AZ81" s="109"/>
      <c r="BA81" s="107"/>
      <c r="BB81" s="107"/>
      <c r="BC81" s="25"/>
      <c r="BD81" s="109"/>
      <c r="BE81" s="107"/>
      <c r="BF81" s="107"/>
      <c r="BG81" s="25"/>
      <c r="BH81" s="26"/>
      <c r="BI81" s="347"/>
      <c r="BJ81" s="347"/>
      <c r="BK81" s="356"/>
    </row>
    <row r="82" spans="1:63" s="231" customFormat="1" ht="78.75" customHeight="1">
      <c r="A82" s="275"/>
      <c r="B82" s="13" t="s">
        <v>174</v>
      </c>
      <c r="C82" s="295"/>
      <c r="D82" s="295" t="s">
        <v>50</v>
      </c>
      <c r="E82" s="221">
        <v>5</v>
      </c>
      <c r="F82" s="326">
        <f t="shared" si="19"/>
        <v>180</v>
      </c>
      <c r="G82" s="364">
        <f t="shared" si="20"/>
        <v>72</v>
      </c>
      <c r="H82" s="12">
        <v>36</v>
      </c>
      <c r="I82" s="12">
        <v>36</v>
      </c>
      <c r="J82" s="12"/>
      <c r="K82" s="328">
        <f t="shared" si="21"/>
        <v>108</v>
      </c>
      <c r="L82" s="136"/>
      <c r="M82" s="137">
        <v>7</v>
      </c>
      <c r="N82" s="130">
        <v>7</v>
      </c>
      <c r="O82" s="130"/>
      <c r="P82" s="130"/>
      <c r="Q82" s="130"/>
      <c r="R82" s="130"/>
      <c r="S82" s="138"/>
      <c r="T82" s="319"/>
      <c r="U82" s="107"/>
      <c r="V82" s="107"/>
      <c r="W82" s="25"/>
      <c r="X82" s="319"/>
      <c r="Y82" s="107"/>
      <c r="Z82" s="107"/>
      <c r="AA82" s="25"/>
      <c r="AB82" s="89"/>
      <c r="AC82" s="22"/>
      <c r="AD82" s="22"/>
      <c r="AE82" s="226"/>
      <c r="AF82" s="22"/>
      <c r="AG82" s="22"/>
      <c r="AH82" s="22"/>
      <c r="AI82" s="25"/>
      <c r="AJ82" s="90"/>
      <c r="AK82" s="22"/>
      <c r="AL82" s="22"/>
      <c r="AM82" s="226"/>
      <c r="AN82" s="291"/>
      <c r="AO82" s="12"/>
      <c r="AP82" s="12"/>
      <c r="AQ82" s="141"/>
      <c r="AR82" s="291">
        <f t="shared" si="22"/>
        <v>4</v>
      </c>
      <c r="AS82" s="22">
        <v>2</v>
      </c>
      <c r="AT82" s="22">
        <v>2</v>
      </c>
      <c r="AU82" s="226"/>
      <c r="AV82" s="269"/>
      <c r="AW82" s="22"/>
      <c r="AX82" s="270"/>
      <c r="AY82" s="23"/>
      <c r="AZ82" s="109"/>
      <c r="BA82" s="107"/>
      <c r="BB82" s="107"/>
      <c r="BC82" s="25"/>
      <c r="BD82" s="109"/>
      <c r="BE82" s="107"/>
      <c r="BF82" s="107"/>
      <c r="BG82" s="25"/>
      <c r="BH82" s="26"/>
      <c r="BI82" s="12"/>
      <c r="BJ82" s="12"/>
      <c r="BK82" s="31"/>
    </row>
    <row r="83" spans="2:47" ht="15">
      <c r="B83" s="299"/>
      <c r="C83" s="224"/>
      <c r="D83" s="295" t="s">
        <v>175</v>
      </c>
      <c r="E83" s="129">
        <f>SUM(E75:E82)</f>
        <v>30</v>
      </c>
      <c r="F83" s="30"/>
      <c r="G83" s="18"/>
      <c r="H83" s="12"/>
      <c r="I83" s="12"/>
      <c r="J83" s="12"/>
      <c r="K83" s="19"/>
      <c r="L83" s="21"/>
      <c r="M83" s="21"/>
      <c r="N83" s="21"/>
      <c r="O83" s="21"/>
      <c r="P83" s="21"/>
      <c r="Q83" s="21"/>
      <c r="R83" s="21"/>
      <c r="AR83" s="291">
        <f>SUM(AR75:AR82)</f>
        <v>25</v>
      </c>
      <c r="AS83" s="291"/>
      <c r="AT83" s="291"/>
      <c r="AU83" s="291"/>
    </row>
    <row r="84" spans="2:47" ht="15">
      <c r="B84" s="353"/>
      <c r="C84" s="295"/>
      <c r="D84" s="298"/>
      <c r="E84" s="29"/>
      <c r="F84" s="30"/>
      <c r="G84" s="18"/>
      <c r="H84" s="20"/>
      <c r="I84" s="20"/>
      <c r="J84" s="20"/>
      <c r="K84" s="19"/>
      <c r="L84" s="21"/>
      <c r="M84" s="21"/>
      <c r="N84" s="21"/>
      <c r="O84" s="21"/>
      <c r="P84" s="21"/>
      <c r="Q84" s="21"/>
      <c r="R84" s="21"/>
      <c r="AR84" s="291"/>
      <c r="AS84" s="291"/>
      <c r="AT84" s="291"/>
      <c r="AU84" s="291"/>
    </row>
    <row r="85" spans="2:47" ht="15">
      <c r="B85" s="353" t="s">
        <v>128</v>
      </c>
      <c r="C85" s="220"/>
      <c r="D85" s="298"/>
      <c r="E85" s="345"/>
      <c r="F85" s="30"/>
      <c r="G85" s="18"/>
      <c r="H85" s="347"/>
      <c r="I85" s="347"/>
      <c r="J85" s="347"/>
      <c r="K85" s="19"/>
      <c r="L85" s="21"/>
      <c r="M85" s="21"/>
      <c r="N85" s="21"/>
      <c r="O85" s="21"/>
      <c r="P85" s="21"/>
      <c r="Q85" s="21"/>
      <c r="R85" s="21"/>
      <c r="AR85" s="291"/>
      <c r="AS85" s="291"/>
      <c r="AT85" s="291"/>
      <c r="AU85" s="291"/>
    </row>
    <row r="86" spans="2:51" ht="71.25">
      <c r="B86" s="13" t="s">
        <v>176</v>
      </c>
      <c r="C86" s="298"/>
      <c r="D86" s="111" t="s">
        <v>50</v>
      </c>
      <c r="E86" s="366">
        <v>4</v>
      </c>
      <c r="F86" s="30">
        <f aca="true" t="shared" si="23" ref="F86:F92">E86*36</f>
        <v>144</v>
      </c>
      <c r="G86" s="18">
        <f aca="true" t="shared" si="24" ref="G86:G92">J86+I86+H86</f>
        <v>36</v>
      </c>
      <c r="H86" s="20">
        <v>18</v>
      </c>
      <c r="I86" s="20">
        <v>18</v>
      </c>
      <c r="J86" s="20"/>
      <c r="K86" s="19">
        <f aca="true" t="shared" si="25" ref="K86:K92">F86-G86</f>
        <v>108</v>
      </c>
      <c r="L86" s="358">
        <v>8</v>
      </c>
      <c r="M86" s="296"/>
      <c r="N86" s="296">
        <v>8</v>
      </c>
      <c r="O86" s="296"/>
      <c r="P86" s="296">
        <v>8</v>
      </c>
      <c r="Q86" s="296"/>
      <c r="R86" s="296"/>
      <c r="S86" s="290"/>
      <c r="AR86" s="291"/>
      <c r="AV86" s="291">
        <f aca="true" t="shared" si="26" ref="AV86:AV91">SUM(AW86:AY86)</f>
        <v>4</v>
      </c>
      <c r="AW86" s="291">
        <v>2</v>
      </c>
      <c r="AX86" s="291">
        <v>2</v>
      </c>
      <c r="AY86" s="291"/>
    </row>
    <row r="87" spans="2:51" s="357" customFormat="1" ht="42.75">
      <c r="B87" s="13" t="s">
        <v>177</v>
      </c>
      <c r="C87" s="224"/>
      <c r="D87" s="111" t="s">
        <v>50</v>
      </c>
      <c r="E87" s="112">
        <v>3.5</v>
      </c>
      <c r="F87" s="30">
        <f t="shared" si="23"/>
        <v>126</v>
      </c>
      <c r="G87" s="18">
        <f t="shared" si="24"/>
        <v>54</v>
      </c>
      <c r="H87" s="114">
        <v>36</v>
      </c>
      <c r="I87" s="114">
        <v>18</v>
      </c>
      <c r="J87" s="21"/>
      <c r="K87" s="19">
        <f t="shared" si="25"/>
        <v>72</v>
      </c>
      <c r="L87" s="358"/>
      <c r="M87" s="296" t="s">
        <v>64</v>
      </c>
      <c r="N87" s="296">
        <v>8</v>
      </c>
      <c r="O87" s="296"/>
      <c r="P87" s="296"/>
      <c r="Q87" s="296"/>
      <c r="R87" s="296"/>
      <c r="S87" s="367"/>
      <c r="AR87" s="140"/>
      <c r="AV87" s="140">
        <f t="shared" si="26"/>
        <v>6</v>
      </c>
      <c r="AW87" s="140">
        <v>4</v>
      </c>
      <c r="AX87" s="140">
        <v>2</v>
      </c>
      <c r="AY87" s="140"/>
    </row>
    <row r="88" spans="2:51" ht="105.75" customHeight="1">
      <c r="B88" s="368" t="s">
        <v>178</v>
      </c>
      <c r="C88" s="295"/>
      <c r="D88" s="369" t="s">
        <v>50</v>
      </c>
      <c r="E88" s="322">
        <v>3</v>
      </c>
      <c r="F88" s="30">
        <f t="shared" si="23"/>
        <v>108</v>
      </c>
      <c r="G88" s="18">
        <f t="shared" si="24"/>
        <v>54</v>
      </c>
      <c r="H88" s="12">
        <v>18</v>
      </c>
      <c r="I88" s="12">
        <v>36</v>
      </c>
      <c r="J88" s="12"/>
      <c r="K88" s="19">
        <f t="shared" si="25"/>
        <v>54</v>
      </c>
      <c r="L88" s="358"/>
      <c r="M88" s="296" t="s">
        <v>64</v>
      </c>
      <c r="N88" s="296">
        <v>8</v>
      </c>
      <c r="O88" s="296"/>
      <c r="P88" s="296"/>
      <c r="Q88" s="296"/>
      <c r="R88" s="296"/>
      <c r="S88" s="290"/>
      <c r="AR88" s="291"/>
      <c r="AV88" s="291">
        <f t="shared" si="26"/>
        <v>6</v>
      </c>
      <c r="AW88" s="291">
        <v>2</v>
      </c>
      <c r="AX88" s="291">
        <v>4</v>
      </c>
      <c r="AY88" s="291"/>
    </row>
    <row r="89" spans="2:51" ht="76.5" customHeight="1" thickBot="1">
      <c r="B89" s="368" t="s">
        <v>179</v>
      </c>
      <c r="C89" s="220"/>
      <c r="D89" s="369" t="s">
        <v>168</v>
      </c>
      <c r="E89" s="29">
        <v>4.5</v>
      </c>
      <c r="F89" s="30">
        <f t="shared" si="23"/>
        <v>162</v>
      </c>
      <c r="G89" s="18">
        <f t="shared" si="24"/>
        <v>54</v>
      </c>
      <c r="H89" s="20">
        <v>36</v>
      </c>
      <c r="I89" s="20"/>
      <c r="J89" s="20">
        <v>18</v>
      </c>
      <c r="K89" s="19">
        <f t="shared" si="25"/>
        <v>108</v>
      </c>
      <c r="L89" s="358">
        <v>8</v>
      </c>
      <c r="M89" s="296"/>
      <c r="N89" s="296">
        <v>8</v>
      </c>
      <c r="O89" s="296"/>
      <c r="P89" s="296"/>
      <c r="Q89" s="296"/>
      <c r="R89" s="296"/>
      <c r="S89" s="290"/>
      <c r="AR89" s="291"/>
      <c r="AV89" s="291">
        <f t="shared" si="26"/>
        <v>6</v>
      </c>
      <c r="AW89" s="291">
        <v>4</v>
      </c>
      <c r="AX89" s="291"/>
      <c r="AY89" s="291">
        <v>2</v>
      </c>
    </row>
    <row r="90" spans="2:51" ht="26.25" thickBot="1">
      <c r="B90" s="370" t="s">
        <v>67</v>
      </c>
      <c r="C90" s="305"/>
      <c r="D90" s="320"/>
      <c r="E90" s="371">
        <v>4.5</v>
      </c>
      <c r="F90" s="30">
        <f t="shared" si="23"/>
        <v>162</v>
      </c>
      <c r="G90" s="18">
        <f t="shared" si="24"/>
        <v>0</v>
      </c>
      <c r="H90" s="347"/>
      <c r="I90" s="347"/>
      <c r="J90" s="347"/>
      <c r="K90" s="19">
        <f t="shared" si="25"/>
        <v>162</v>
      </c>
      <c r="L90" s="358"/>
      <c r="M90" s="296" t="s">
        <v>64</v>
      </c>
      <c r="N90" s="296"/>
      <c r="O90" s="296"/>
      <c r="P90" s="296"/>
      <c r="Q90" s="296"/>
      <c r="R90" s="296"/>
      <c r="S90" s="290"/>
      <c r="AR90" s="291"/>
      <c r="AV90" s="291">
        <f t="shared" si="26"/>
        <v>0</v>
      </c>
      <c r="AW90" s="291"/>
      <c r="AX90" s="291"/>
      <c r="AY90" s="291"/>
    </row>
    <row r="91" spans="2:48" ht="15.75" thickBot="1">
      <c r="B91" s="372" t="s">
        <v>65</v>
      </c>
      <c r="C91" s="220"/>
      <c r="D91" s="111"/>
      <c r="E91" s="371">
        <v>9</v>
      </c>
      <c r="F91" s="30">
        <f t="shared" si="23"/>
        <v>324</v>
      </c>
      <c r="G91" s="18">
        <f t="shared" si="24"/>
        <v>0</v>
      </c>
      <c r="H91" s="347"/>
      <c r="I91" s="347"/>
      <c r="J91" s="347"/>
      <c r="K91" s="19">
        <f t="shared" si="25"/>
        <v>324</v>
      </c>
      <c r="L91" s="358"/>
      <c r="M91" s="296"/>
      <c r="N91" s="296"/>
      <c r="O91" s="296"/>
      <c r="P91" s="296"/>
      <c r="Q91" s="296"/>
      <c r="R91" s="296"/>
      <c r="S91" s="290"/>
      <c r="AR91" s="291"/>
      <c r="AV91" s="291">
        <f t="shared" si="26"/>
        <v>0</v>
      </c>
    </row>
    <row r="92" spans="2:48" ht="15">
      <c r="B92" s="13"/>
      <c r="C92" s="298"/>
      <c r="D92" s="120"/>
      <c r="E92" s="373">
        <f>SUM(E86:E91)</f>
        <v>28.5</v>
      </c>
      <c r="F92" s="30">
        <f t="shared" si="23"/>
        <v>1026</v>
      </c>
      <c r="G92" s="18">
        <f t="shared" si="24"/>
        <v>0</v>
      </c>
      <c r="H92" s="347"/>
      <c r="I92" s="347"/>
      <c r="J92" s="347"/>
      <c r="K92" s="19">
        <f t="shared" si="25"/>
        <v>1026</v>
      </c>
      <c r="L92" s="374"/>
      <c r="M92" s="374"/>
      <c r="N92" s="374"/>
      <c r="O92" s="374"/>
      <c r="P92" s="374"/>
      <c r="Q92" s="374"/>
      <c r="R92" s="374"/>
      <c r="AR92" s="291"/>
      <c r="AV92" s="291">
        <f>SUM(AV86:AV91)</f>
        <v>22</v>
      </c>
    </row>
    <row r="93" spans="44:48" ht="12.75">
      <c r="AR93"/>
      <c r="AS93"/>
      <c r="AT93"/>
      <c r="AU93"/>
      <c r="AV93"/>
    </row>
    <row r="94" spans="44:48" ht="12.75">
      <c r="AR94"/>
      <c r="AS94"/>
      <c r="AT94"/>
      <c r="AU94"/>
      <c r="AV94"/>
    </row>
    <row r="95" spans="44:48" ht="12.75">
      <c r="AR95"/>
      <c r="AS95"/>
      <c r="AT95"/>
      <c r="AU95"/>
      <c r="AV95"/>
    </row>
  </sheetData>
  <sheetProtection/>
  <printOptions/>
  <pageMargins left="0.28" right="0.31" top="1" bottom="1" header="0.5" footer="0.5"/>
  <pageSetup fitToHeight="0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Nadya</dc:creator>
  <cp:keywords/>
  <dc:description/>
  <cp:lastModifiedBy>User</cp:lastModifiedBy>
  <cp:lastPrinted>2018-10-01T11:26:40Z</cp:lastPrinted>
  <dcterms:created xsi:type="dcterms:W3CDTF">2002-01-25T08:51:42Z</dcterms:created>
  <dcterms:modified xsi:type="dcterms:W3CDTF">2019-09-18T14:28:35Z</dcterms:modified>
  <cp:category/>
  <cp:version/>
  <cp:contentType/>
  <cp:contentStatus/>
</cp:coreProperties>
</file>